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regner\Documents\ogregner\ALLOTMENT REPORT\CY 2017\2017 FOR WEBSITE\"/>
    </mc:Choice>
  </mc:AlternateContent>
  <bookViews>
    <workbookView xWindow="0" yWindow="0" windowWidth="24000" windowHeight="9735"/>
  </bookViews>
  <sheets>
    <sheet name="SUM" sheetId="1" r:id="rId1"/>
    <sheet name="ByDept" sheetId="8" r:id="rId2"/>
    <sheet name="ProgramAdjustments" sheetId="10" r:id="rId3"/>
    <sheet name="AllSources" sheetId="4" r:id="rId4"/>
    <sheet name="SPFs-RA10924" sheetId="3" r:id="rId5"/>
    <sheet name="Automatic" sheetId="6" r:id="rId6"/>
    <sheet name="Continuing" sheetId="9" r:id="rId7"/>
    <sheet name="Unprogrammed" sheetId="7" r:id="rId8"/>
  </sheets>
  <externalReferences>
    <externalReference r:id="rId9"/>
    <externalReference r:id="rId10"/>
    <externalReference r:id="rId11"/>
  </externalReferences>
  <definedNames>
    <definedName name="_xlnm.Print_Area" localSheetId="3">AllSources!$A$1:$I$101</definedName>
    <definedName name="_xlnm.Print_Area" localSheetId="5">Automatic!$A$1:$O$100</definedName>
    <definedName name="_xlnm.Print_Area" localSheetId="1">ByDept!$A$1:$L$243</definedName>
    <definedName name="_xlnm.Print_Area" localSheetId="6">Continuing!$A$1:$H$100</definedName>
    <definedName name="_xlnm.Print_Area" localSheetId="2">ProgramAdjustments!$A$1:$F$99</definedName>
    <definedName name="_xlnm.Print_Area" localSheetId="4">'SPFs-RA10924'!$A$1:$H$100</definedName>
    <definedName name="_xlnm.Print_Area" localSheetId="0">SUM!$A$1:$I$49</definedName>
    <definedName name="_xlnm.Print_Area" localSheetId="7">Unprogrammed!$A$1:$J$99</definedName>
    <definedName name="_xlnm.Print_Titles" localSheetId="3">AllSources!$1:$6</definedName>
    <definedName name="_xlnm.Print_Titles" localSheetId="5">Automatic!$A:$A,Automatic!$1:$5</definedName>
    <definedName name="_xlnm.Print_Titles" localSheetId="1">ByDept!$1:$6</definedName>
    <definedName name="_xlnm.Print_Titles" localSheetId="6">Continuing!$A:$A,Continuing!$1:$5</definedName>
    <definedName name="_xlnm.Print_Titles" localSheetId="2">ProgramAdjustments!$1:$5</definedName>
    <definedName name="_xlnm.Print_Titles" localSheetId="4">'SPFs-RA10924'!$A:$A,'SPFs-RA10924'!$1:$5</definedName>
    <definedName name="_xlnm.Print_Titles" localSheetId="7">Unprogrammed!$1:$5</definedName>
    <definedName name="Z_5BA19E16_4FBA_4604_B3D1_F564165F1D65_.wvu.Cols" localSheetId="5" hidden="1">Automatic!#REF!</definedName>
    <definedName name="Z_5BA19E16_4FBA_4604_B3D1_F564165F1D65_.wvu.PrintArea" localSheetId="5" hidden="1">Automatic!$A$1:$O$100</definedName>
    <definedName name="Z_5BA19E16_4FBA_4604_B3D1_F564165F1D65_.wvu.PrintArea" localSheetId="6" hidden="1">Continuing!$A$1:$F$100</definedName>
    <definedName name="Z_5BA19E16_4FBA_4604_B3D1_F564165F1D65_.wvu.PrintArea" localSheetId="7" hidden="1">Unprogrammed!$A$1:$J$99</definedName>
    <definedName name="Z_5BA19E16_4FBA_4604_B3D1_F564165F1D65_.wvu.PrintTitles" localSheetId="5" hidden="1">Automatic!$A:$A,Automatic!$1:$5</definedName>
    <definedName name="Z_5BA19E16_4FBA_4604_B3D1_F564165F1D65_.wvu.PrintTitles" localSheetId="6" hidden="1">Continuing!$1:$5</definedName>
    <definedName name="Z_5BA19E16_4FBA_4604_B3D1_F564165F1D65_.wvu.PrintTitles" localSheetId="7" hidden="1">Unprogrammed!$1:$5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9" i="10" l="1"/>
  <c r="E92" i="10"/>
  <c r="E89" i="10"/>
  <c r="E88" i="10"/>
  <c r="E85" i="10" s="1"/>
  <c r="D85" i="10"/>
  <c r="C85" i="10"/>
  <c r="B85" i="10"/>
  <c r="E84" i="10"/>
  <c r="E83" i="10"/>
  <c r="E82" i="10"/>
  <c r="E81" i="10"/>
  <c r="E80" i="10"/>
  <c r="E79" i="10"/>
  <c r="B76" i="10"/>
  <c r="E76" i="10" s="1"/>
  <c r="E73" i="10" s="1"/>
  <c r="D73" i="10"/>
  <c r="C73" i="10"/>
  <c r="E71" i="10"/>
  <c r="E70" i="10"/>
  <c r="D67" i="10"/>
  <c r="C67" i="10"/>
  <c r="B67" i="10"/>
  <c r="E65" i="10"/>
  <c r="E62" i="10"/>
  <c r="D62" i="10"/>
  <c r="C62" i="10"/>
  <c r="B62" i="10"/>
  <c r="E60" i="10"/>
  <c r="E57" i="10" s="1"/>
  <c r="D57" i="10"/>
  <c r="C57" i="10"/>
  <c r="B57" i="10"/>
  <c r="E55" i="10"/>
  <c r="E52" i="10" s="1"/>
  <c r="D52" i="10"/>
  <c r="C52" i="10"/>
  <c r="E50" i="10"/>
  <c r="E48" i="10"/>
  <c r="D45" i="10"/>
  <c r="C45" i="10"/>
  <c r="B45" i="10"/>
  <c r="E43" i="10"/>
  <c r="E40" i="10"/>
  <c r="D40" i="10"/>
  <c r="C40" i="10"/>
  <c r="B40" i="10"/>
  <c r="E38" i="10"/>
  <c r="E36" i="10"/>
  <c r="E34" i="10"/>
  <c r="D34" i="10"/>
  <c r="C34" i="10"/>
  <c r="B34" i="10"/>
  <c r="E33" i="10"/>
  <c r="E29" i="10" s="1"/>
  <c r="B33" i="10"/>
  <c r="E32" i="10"/>
  <c r="D29" i="10"/>
  <c r="C29" i="10"/>
  <c r="C7" i="10" s="1"/>
  <c r="C6" i="10" s="1"/>
  <c r="B29" i="10"/>
  <c r="E27" i="10"/>
  <c r="E24" i="10" s="1"/>
  <c r="E23" i="10" s="1"/>
  <c r="D24" i="10"/>
  <c r="C24" i="10"/>
  <c r="B24" i="10"/>
  <c r="D23" i="10"/>
  <c r="C23" i="10"/>
  <c r="B23" i="10"/>
  <c r="E22" i="10"/>
  <c r="E20" i="10"/>
  <c r="E18" i="10"/>
  <c r="E17" i="10"/>
  <c r="E16" i="10" s="1"/>
  <c r="D16" i="10"/>
  <c r="C16" i="10"/>
  <c r="B16" i="10"/>
  <c r="E13" i="10"/>
  <c r="E10" i="10"/>
  <c r="E8" i="10" s="1"/>
  <c r="D8" i="10"/>
  <c r="C8" i="10"/>
  <c r="B8" i="10"/>
  <c r="A2" i="10"/>
  <c r="D7" i="10" l="1"/>
  <c r="D6" i="10" s="1"/>
  <c r="E45" i="10"/>
  <c r="E67" i="10"/>
  <c r="E7" i="10" s="1"/>
  <c r="E6" i="10" s="1"/>
  <c r="B73" i="10"/>
  <c r="B7" i="10" s="1"/>
  <c r="B6" i="10" s="1"/>
  <c r="F98" i="9"/>
  <c r="E98" i="9"/>
  <c r="D98" i="9"/>
  <c r="C98" i="9"/>
  <c r="G98" i="9" s="1"/>
  <c r="H98" i="9" s="1"/>
  <c r="B98" i="9"/>
  <c r="F97" i="9"/>
  <c r="E97" i="9"/>
  <c r="D97" i="9"/>
  <c r="C97" i="9"/>
  <c r="B97" i="9"/>
  <c r="F96" i="9"/>
  <c r="E96" i="9"/>
  <c r="E95" i="9" s="1"/>
  <c r="D96" i="9"/>
  <c r="C96" i="9"/>
  <c r="G96" i="9" s="1"/>
  <c r="B96" i="9"/>
  <c r="F95" i="9"/>
  <c r="D95" i="9"/>
  <c r="B95" i="9"/>
  <c r="F94" i="9"/>
  <c r="E94" i="9"/>
  <c r="D94" i="9"/>
  <c r="C94" i="9"/>
  <c r="G94" i="9" s="1"/>
  <c r="H94" i="9" s="1"/>
  <c r="B94" i="9"/>
  <c r="H92" i="9"/>
  <c r="E91" i="9"/>
  <c r="G91" i="9" s="1"/>
  <c r="B91" i="9"/>
  <c r="B90" i="9" s="1"/>
  <c r="F90" i="9"/>
  <c r="E90" i="9"/>
  <c r="D90" i="9"/>
  <c r="C90" i="9"/>
  <c r="F89" i="9"/>
  <c r="E89" i="9"/>
  <c r="D89" i="9"/>
  <c r="C89" i="9"/>
  <c r="G89" i="9" s="1"/>
  <c r="H89" i="9" s="1"/>
  <c r="B89" i="9"/>
  <c r="F88" i="9"/>
  <c r="E88" i="9"/>
  <c r="D88" i="9"/>
  <c r="C88" i="9"/>
  <c r="B88" i="9"/>
  <c r="F87" i="9"/>
  <c r="E87" i="9"/>
  <c r="D87" i="9"/>
  <c r="C87" i="9"/>
  <c r="G87" i="9" s="1"/>
  <c r="H87" i="9" s="1"/>
  <c r="B87" i="9"/>
  <c r="F86" i="9"/>
  <c r="E86" i="9"/>
  <c r="D86" i="9"/>
  <c r="C86" i="9"/>
  <c r="B86" i="9"/>
  <c r="F85" i="9"/>
  <c r="E85" i="9"/>
  <c r="D85" i="9"/>
  <c r="C85" i="9"/>
  <c r="G85" i="9" s="1"/>
  <c r="H85" i="9" s="1"/>
  <c r="B85" i="9"/>
  <c r="F84" i="9"/>
  <c r="E84" i="9"/>
  <c r="D84" i="9"/>
  <c r="C84" i="9"/>
  <c r="B84" i="9"/>
  <c r="F83" i="9"/>
  <c r="E83" i="9"/>
  <c r="D83" i="9"/>
  <c r="C83" i="9"/>
  <c r="G83" i="9" s="1"/>
  <c r="H83" i="9" s="1"/>
  <c r="B83" i="9"/>
  <c r="F82" i="9"/>
  <c r="E82" i="9"/>
  <c r="D82" i="9"/>
  <c r="C82" i="9"/>
  <c r="G82" i="9" s="1"/>
  <c r="H82" i="9" s="1"/>
  <c r="B82" i="9"/>
  <c r="F81" i="9"/>
  <c r="E81" i="9"/>
  <c r="D81" i="9"/>
  <c r="C81" i="9"/>
  <c r="B81" i="9"/>
  <c r="F80" i="9"/>
  <c r="E80" i="9"/>
  <c r="D80" i="9"/>
  <c r="C80" i="9"/>
  <c r="G80" i="9" s="1"/>
  <c r="H80" i="9" s="1"/>
  <c r="B80" i="9"/>
  <c r="F79" i="9"/>
  <c r="E79" i="9"/>
  <c r="D79" i="9"/>
  <c r="C79" i="9"/>
  <c r="G79" i="9" s="1"/>
  <c r="H79" i="9" s="1"/>
  <c r="B79" i="9"/>
  <c r="F78" i="9"/>
  <c r="E78" i="9"/>
  <c r="D78" i="9"/>
  <c r="C78" i="9"/>
  <c r="G78" i="9" s="1"/>
  <c r="H78" i="9" s="1"/>
  <c r="B78" i="9"/>
  <c r="F77" i="9"/>
  <c r="E77" i="9"/>
  <c r="D77" i="9"/>
  <c r="C77" i="9"/>
  <c r="G77" i="9" s="1"/>
  <c r="H77" i="9" s="1"/>
  <c r="B77" i="9"/>
  <c r="F76" i="9"/>
  <c r="E76" i="9"/>
  <c r="D76" i="9"/>
  <c r="C76" i="9"/>
  <c r="G76" i="9" s="1"/>
  <c r="H76" i="9" s="1"/>
  <c r="B76" i="9"/>
  <c r="F75" i="9"/>
  <c r="E75" i="9"/>
  <c r="D75" i="9"/>
  <c r="C75" i="9"/>
  <c r="G75" i="9" s="1"/>
  <c r="B75" i="9"/>
  <c r="F74" i="9"/>
  <c r="E74" i="9"/>
  <c r="D74" i="9"/>
  <c r="C74" i="9"/>
  <c r="G74" i="9" s="1"/>
  <c r="H74" i="9" s="1"/>
  <c r="B74" i="9"/>
  <c r="F73" i="9"/>
  <c r="E73" i="9"/>
  <c r="D73" i="9"/>
  <c r="C73" i="9"/>
  <c r="G73" i="9" s="1"/>
  <c r="H73" i="9" s="1"/>
  <c r="B73" i="9"/>
  <c r="F72" i="9"/>
  <c r="E72" i="9"/>
  <c r="D72" i="9"/>
  <c r="C72" i="9"/>
  <c r="G72" i="9" s="1"/>
  <c r="B72" i="9"/>
  <c r="F71" i="9"/>
  <c r="E71" i="9"/>
  <c r="D71" i="9"/>
  <c r="C71" i="9"/>
  <c r="G71" i="9" s="1"/>
  <c r="H71" i="9" s="1"/>
  <c r="B71" i="9"/>
  <c r="F70" i="9"/>
  <c r="E70" i="9"/>
  <c r="D70" i="9"/>
  <c r="C70" i="9"/>
  <c r="B70" i="9"/>
  <c r="F69" i="9"/>
  <c r="E69" i="9"/>
  <c r="D69" i="9"/>
  <c r="C69" i="9"/>
  <c r="B69" i="9"/>
  <c r="F68" i="9"/>
  <c r="E68" i="9"/>
  <c r="D68" i="9"/>
  <c r="C68" i="9"/>
  <c r="G68" i="9" s="1"/>
  <c r="H68" i="9" s="1"/>
  <c r="B68" i="9"/>
  <c r="F67" i="9"/>
  <c r="E67" i="9"/>
  <c r="D67" i="9"/>
  <c r="C67" i="9"/>
  <c r="B67" i="9"/>
  <c r="F66" i="9"/>
  <c r="E66" i="9"/>
  <c r="D66" i="9"/>
  <c r="C66" i="9"/>
  <c r="G66" i="9" s="1"/>
  <c r="H66" i="9" s="1"/>
  <c r="B66" i="9"/>
  <c r="F65" i="9"/>
  <c r="E65" i="9"/>
  <c r="D65" i="9"/>
  <c r="C65" i="9"/>
  <c r="G65" i="9" s="1"/>
  <c r="H65" i="9" s="1"/>
  <c r="B65" i="9"/>
  <c r="F64" i="9"/>
  <c r="E64" i="9"/>
  <c r="D64" i="9"/>
  <c r="C64" i="9"/>
  <c r="B64" i="9"/>
  <c r="F63" i="9"/>
  <c r="E63" i="9"/>
  <c r="D63" i="9"/>
  <c r="C63" i="9"/>
  <c r="G63" i="9" s="1"/>
  <c r="H63" i="9" s="1"/>
  <c r="B63" i="9"/>
  <c r="F62" i="9"/>
  <c r="E62" i="9"/>
  <c r="D62" i="9"/>
  <c r="C62" i="9"/>
  <c r="B62" i="9"/>
  <c r="F61" i="9"/>
  <c r="E61" i="9"/>
  <c r="D61" i="9"/>
  <c r="C61" i="9"/>
  <c r="G61" i="9" s="1"/>
  <c r="H61" i="9" s="1"/>
  <c r="B61" i="9"/>
  <c r="F59" i="9"/>
  <c r="E59" i="9"/>
  <c r="D59" i="9"/>
  <c r="C59" i="9"/>
  <c r="B59" i="9"/>
  <c r="F58" i="9"/>
  <c r="E58" i="9"/>
  <c r="D58" i="9"/>
  <c r="C58" i="9"/>
  <c r="G58" i="9" s="1"/>
  <c r="H58" i="9" s="1"/>
  <c r="B58" i="9"/>
  <c r="F56" i="9"/>
  <c r="E56" i="9"/>
  <c r="D56" i="9"/>
  <c r="C56" i="9"/>
  <c r="B56" i="9"/>
  <c r="F55" i="9"/>
  <c r="E55" i="9"/>
  <c r="D55" i="9"/>
  <c r="C55" i="9"/>
  <c r="G55" i="9" s="1"/>
  <c r="H55" i="9" s="1"/>
  <c r="B55" i="9"/>
  <c r="F54" i="9"/>
  <c r="E54" i="9"/>
  <c r="D54" i="9"/>
  <c r="C54" i="9"/>
  <c r="B54" i="9"/>
  <c r="F53" i="9"/>
  <c r="E53" i="9"/>
  <c r="D53" i="9"/>
  <c r="C53" i="9"/>
  <c r="B53" i="9"/>
  <c r="F52" i="9"/>
  <c r="E52" i="9"/>
  <c r="D52" i="9"/>
  <c r="C52" i="9"/>
  <c r="B52" i="9"/>
  <c r="F51" i="9"/>
  <c r="E51" i="9"/>
  <c r="D51" i="9"/>
  <c r="C51" i="9"/>
  <c r="G51" i="9" s="1"/>
  <c r="H51" i="9" s="1"/>
  <c r="B51" i="9"/>
  <c r="F50" i="9"/>
  <c r="E50" i="9"/>
  <c r="D50" i="9"/>
  <c r="C50" i="9"/>
  <c r="B50" i="9"/>
  <c r="F49" i="9"/>
  <c r="E49" i="9"/>
  <c r="D49" i="9"/>
  <c r="C49" i="9"/>
  <c r="F47" i="9"/>
  <c r="E47" i="9"/>
  <c r="D47" i="9"/>
  <c r="C47" i="9"/>
  <c r="G47" i="9" s="1"/>
  <c r="H47" i="9" s="1"/>
  <c r="B47" i="9"/>
  <c r="F46" i="9"/>
  <c r="E46" i="9"/>
  <c r="D46" i="9"/>
  <c r="C46" i="9"/>
  <c r="B46" i="9"/>
  <c r="F45" i="9"/>
  <c r="E45" i="9"/>
  <c r="D45" i="9"/>
  <c r="C45" i="9"/>
  <c r="G45" i="9" s="1"/>
  <c r="H45" i="9" s="1"/>
  <c r="B45" i="9"/>
  <c r="F44" i="9"/>
  <c r="E44" i="9"/>
  <c r="D44" i="9"/>
  <c r="C44" i="9"/>
  <c r="G44" i="9" s="1"/>
  <c r="H44" i="9" s="1"/>
  <c r="B44" i="9"/>
  <c r="F43" i="9"/>
  <c r="E43" i="9"/>
  <c r="D43" i="9"/>
  <c r="C43" i="9"/>
  <c r="G43" i="9" s="1"/>
  <c r="H43" i="9" s="1"/>
  <c r="B43" i="9"/>
  <c r="F42" i="9"/>
  <c r="E42" i="9"/>
  <c r="D42" i="9"/>
  <c r="C42" i="9"/>
  <c r="G42" i="9" s="1"/>
  <c r="H42" i="9" s="1"/>
  <c r="B42" i="9"/>
  <c r="F41" i="9"/>
  <c r="E41" i="9"/>
  <c r="D41" i="9"/>
  <c r="C41" i="9"/>
  <c r="G41" i="9" s="1"/>
  <c r="H41" i="9" s="1"/>
  <c r="B41" i="9"/>
  <c r="F40" i="9"/>
  <c r="E40" i="9"/>
  <c r="D40" i="9"/>
  <c r="C40" i="9"/>
  <c r="B40" i="9"/>
  <c r="F39" i="9"/>
  <c r="E39" i="9"/>
  <c r="D39" i="9"/>
  <c r="C39" i="9"/>
  <c r="G39" i="9" s="1"/>
  <c r="H39" i="9" s="1"/>
  <c r="B39" i="9"/>
  <c r="F38" i="9"/>
  <c r="E38" i="9"/>
  <c r="D38" i="9"/>
  <c r="C38" i="9"/>
  <c r="B38" i="9"/>
  <c r="F37" i="9"/>
  <c r="E37" i="9"/>
  <c r="D37" i="9"/>
  <c r="C37" i="9"/>
  <c r="G37" i="9" s="1"/>
  <c r="H37" i="9" s="1"/>
  <c r="B37" i="9"/>
  <c r="F36" i="9"/>
  <c r="E36" i="9"/>
  <c r="D36" i="9"/>
  <c r="C36" i="9"/>
  <c r="B36" i="9"/>
  <c r="F35" i="9"/>
  <c r="E35" i="9"/>
  <c r="D35" i="9"/>
  <c r="C35" i="9"/>
  <c r="G35" i="9" s="1"/>
  <c r="H35" i="9" s="1"/>
  <c r="B35" i="9"/>
  <c r="F34" i="9"/>
  <c r="E34" i="9"/>
  <c r="D34" i="9"/>
  <c r="C34" i="9"/>
  <c r="B34" i="9"/>
  <c r="F33" i="9"/>
  <c r="E33" i="9"/>
  <c r="D33" i="9"/>
  <c r="C33" i="9"/>
  <c r="G33" i="9" s="1"/>
  <c r="H33" i="9" s="1"/>
  <c r="B33" i="9"/>
  <c r="F32" i="9"/>
  <c r="E32" i="9"/>
  <c r="D32" i="9"/>
  <c r="C32" i="9"/>
  <c r="B32" i="9"/>
  <c r="F31" i="9"/>
  <c r="E31" i="9"/>
  <c r="D31" i="9"/>
  <c r="C31" i="9"/>
  <c r="G31" i="9" s="1"/>
  <c r="B31" i="9"/>
  <c r="F30" i="9"/>
  <c r="E30" i="9"/>
  <c r="D30" i="9"/>
  <c r="C30" i="9"/>
  <c r="B30" i="9"/>
  <c r="F29" i="9"/>
  <c r="E29" i="9"/>
  <c r="D29" i="9"/>
  <c r="C29" i="9"/>
  <c r="G29" i="9" s="1"/>
  <c r="H29" i="9" s="1"/>
  <c r="B29" i="9"/>
  <c r="H28" i="9"/>
  <c r="F27" i="9"/>
  <c r="E27" i="9"/>
  <c r="D27" i="9"/>
  <c r="C27" i="9"/>
  <c r="G27" i="9" s="1"/>
  <c r="B27" i="9"/>
  <c r="F26" i="9"/>
  <c r="E26" i="9"/>
  <c r="D26" i="9"/>
  <c r="C26" i="9"/>
  <c r="B26" i="9"/>
  <c r="F25" i="9"/>
  <c r="E25" i="9"/>
  <c r="D25" i="9"/>
  <c r="C25" i="9"/>
  <c r="G25" i="9" s="1"/>
  <c r="H25" i="9" s="1"/>
  <c r="B25" i="9"/>
  <c r="F24" i="9"/>
  <c r="E24" i="9"/>
  <c r="D24" i="9"/>
  <c r="C24" i="9"/>
  <c r="B24" i="9"/>
  <c r="F22" i="9"/>
  <c r="E22" i="9"/>
  <c r="D22" i="9"/>
  <c r="C22" i="9"/>
  <c r="G22" i="9" s="1"/>
  <c r="H22" i="9" s="1"/>
  <c r="B22" i="9"/>
  <c r="F21" i="9"/>
  <c r="F20" i="9" s="1"/>
  <c r="E21" i="9"/>
  <c r="D21" i="9"/>
  <c r="D20" i="9" s="1"/>
  <c r="C21" i="9"/>
  <c r="B21" i="9"/>
  <c r="B20" i="9" s="1"/>
  <c r="E20" i="9"/>
  <c r="C20" i="9"/>
  <c r="F19" i="9"/>
  <c r="E19" i="9"/>
  <c r="D19" i="9"/>
  <c r="C19" i="9"/>
  <c r="G19" i="9" s="1"/>
  <c r="H19" i="9" s="1"/>
  <c r="B19" i="9"/>
  <c r="F18" i="9"/>
  <c r="E18" i="9"/>
  <c r="D18" i="9"/>
  <c r="C18" i="9"/>
  <c r="G18" i="9" s="1"/>
  <c r="H18" i="9" s="1"/>
  <c r="B18" i="9"/>
  <c r="F17" i="9"/>
  <c r="E17" i="9"/>
  <c r="D17" i="9"/>
  <c r="C17" i="9"/>
  <c r="B17" i="9"/>
  <c r="F16" i="9"/>
  <c r="E16" i="9"/>
  <c r="D16" i="9"/>
  <c r="C16" i="9"/>
  <c r="G16" i="9" s="1"/>
  <c r="H16" i="9" s="1"/>
  <c r="B16" i="9"/>
  <c r="F15" i="9"/>
  <c r="E15" i="9"/>
  <c r="D15" i="9"/>
  <c r="C15" i="9"/>
  <c r="G15" i="9" s="1"/>
  <c r="H15" i="9" s="1"/>
  <c r="B15" i="9"/>
  <c r="F14" i="9"/>
  <c r="E14" i="9"/>
  <c r="D14" i="9"/>
  <c r="C14" i="9"/>
  <c r="G14" i="9" s="1"/>
  <c r="H14" i="9" s="1"/>
  <c r="B14" i="9"/>
  <c r="F13" i="9"/>
  <c r="F12" i="9" s="1"/>
  <c r="E13" i="9"/>
  <c r="D13" i="9"/>
  <c r="D12" i="9" s="1"/>
  <c r="C13" i="9"/>
  <c r="B13" i="9"/>
  <c r="B12" i="9" s="1"/>
  <c r="E12" i="9"/>
  <c r="C12" i="9"/>
  <c r="F11" i="9"/>
  <c r="E11" i="9"/>
  <c r="D11" i="9"/>
  <c r="C11" i="9"/>
  <c r="G11" i="9" s="1"/>
  <c r="H11" i="9" s="1"/>
  <c r="B11" i="9"/>
  <c r="F10" i="9"/>
  <c r="E10" i="9"/>
  <c r="D10" i="9"/>
  <c r="C10" i="9"/>
  <c r="B10" i="9"/>
  <c r="F9" i="9"/>
  <c r="E9" i="9"/>
  <c r="D9" i="9"/>
  <c r="C9" i="9"/>
  <c r="G9" i="9" s="1"/>
  <c r="H9" i="9" s="1"/>
  <c r="B9" i="9"/>
  <c r="F8" i="9"/>
  <c r="E8" i="9"/>
  <c r="D8" i="9"/>
  <c r="C8" i="9"/>
  <c r="B8" i="9"/>
  <c r="F7" i="9"/>
  <c r="E7" i="9"/>
  <c r="D7" i="9"/>
  <c r="C7" i="9"/>
  <c r="G7" i="9" s="1"/>
  <c r="H7" i="9" s="1"/>
  <c r="B7" i="9"/>
  <c r="F6" i="9"/>
  <c r="E6" i="9"/>
  <c r="D6" i="9"/>
  <c r="C6" i="9"/>
  <c r="B6" i="9"/>
  <c r="A1" i="9"/>
  <c r="H242" i="8"/>
  <c r="G242" i="8"/>
  <c r="J242" i="8" s="1"/>
  <c r="L242" i="8" s="1"/>
  <c r="H241" i="8"/>
  <c r="G241" i="8"/>
  <c r="J241" i="8" s="1"/>
  <c r="L241" i="8" s="1"/>
  <c r="H240" i="8"/>
  <c r="G240" i="8"/>
  <c r="J240" i="8" s="1"/>
  <c r="L240" i="8" s="1"/>
  <c r="H239" i="8"/>
  <c r="G239" i="8"/>
  <c r="J239" i="8" s="1"/>
  <c r="L239" i="8" s="1"/>
  <c r="H238" i="8"/>
  <c r="G238" i="8"/>
  <c r="J238" i="8" s="1"/>
  <c r="L238" i="8" s="1"/>
  <c r="H237" i="8"/>
  <c r="G237" i="8"/>
  <c r="H236" i="8"/>
  <c r="G236" i="8"/>
  <c r="J236" i="8" s="1"/>
  <c r="H235" i="8"/>
  <c r="G235" i="8"/>
  <c r="J235" i="8" s="1"/>
  <c r="H234" i="8"/>
  <c r="G234" i="8"/>
  <c r="J234" i="8" s="1"/>
  <c r="H233" i="8"/>
  <c r="G233" i="8"/>
  <c r="G232" i="8" s="1"/>
  <c r="F232" i="8"/>
  <c r="E232" i="8"/>
  <c r="H230" i="8"/>
  <c r="G230" i="8"/>
  <c r="J230" i="8" s="1"/>
  <c r="H228" i="8"/>
  <c r="G228" i="8"/>
  <c r="D228" i="8"/>
  <c r="L228" i="8" s="1"/>
  <c r="H227" i="8"/>
  <c r="G227" i="8"/>
  <c r="H226" i="8"/>
  <c r="G226" i="8"/>
  <c r="J226" i="8" s="1"/>
  <c r="H225" i="8"/>
  <c r="G225" i="8"/>
  <c r="G224" i="8"/>
  <c r="H223" i="8"/>
  <c r="G223" i="8"/>
  <c r="H222" i="8"/>
  <c r="H218" i="8" s="1"/>
  <c r="G222" i="8"/>
  <c r="H221" i="8"/>
  <c r="G221" i="8"/>
  <c r="J221" i="8" s="1"/>
  <c r="H220" i="8"/>
  <c r="G220" i="8"/>
  <c r="H219" i="8"/>
  <c r="G219" i="8"/>
  <c r="J219" i="8" s="1"/>
  <c r="G218" i="8"/>
  <c r="G216" i="8" s="1"/>
  <c r="F218" i="8"/>
  <c r="F216" i="8" s="1"/>
  <c r="E218" i="8"/>
  <c r="E216" i="8" s="1"/>
  <c r="C218" i="8"/>
  <c r="C216" i="8" s="1"/>
  <c r="H217" i="8"/>
  <c r="G217" i="8"/>
  <c r="J214" i="8"/>
  <c r="H214" i="8"/>
  <c r="D214" i="8"/>
  <c r="H213" i="8"/>
  <c r="J213" i="8" s="1"/>
  <c r="L212" i="8"/>
  <c r="K212" i="8"/>
  <c r="K171" i="8" s="1"/>
  <c r="H212" i="8"/>
  <c r="G212" i="8"/>
  <c r="F212" i="8"/>
  <c r="E212" i="8"/>
  <c r="C212" i="8"/>
  <c r="H211" i="8"/>
  <c r="L211" i="8" s="1"/>
  <c r="G211" i="8"/>
  <c r="D211" i="8"/>
  <c r="H210" i="8"/>
  <c r="L210" i="8" s="1"/>
  <c r="G210" i="8"/>
  <c r="D210" i="8"/>
  <c r="H209" i="8"/>
  <c r="L209" i="8" s="1"/>
  <c r="G209" i="8"/>
  <c r="D209" i="8"/>
  <c r="H208" i="8"/>
  <c r="L208" i="8" s="1"/>
  <c r="G208" i="8"/>
  <c r="D208" i="8"/>
  <c r="H207" i="8"/>
  <c r="L207" i="8" s="1"/>
  <c r="G207" i="8"/>
  <c r="D207" i="8"/>
  <c r="H206" i="8"/>
  <c r="L206" i="8" s="1"/>
  <c r="D206" i="8"/>
  <c r="H205" i="8"/>
  <c r="L205" i="8" s="1"/>
  <c r="G205" i="8"/>
  <c r="D205" i="8"/>
  <c r="H204" i="8"/>
  <c r="L204" i="8" s="1"/>
  <c r="G204" i="8"/>
  <c r="D204" i="8"/>
  <c r="H203" i="8"/>
  <c r="L203" i="8" s="1"/>
  <c r="G203" i="8"/>
  <c r="J203" i="8" s="1"/>
  <c r="D203" i="8"/>
  <c r="L202" i="8"/>
  <c r="H202" i="8"/>
  <c r="G202" i="8"/>
  <c r="J202" i="8" s="1"/>
  <c r="D202" i="8"/>
  <c r="J201" i="8"/>
  <c r="H201" i="8"/>
  <c r="L201" i="8" s="1"/>
  <c r="D201" i="8"/>
  <c r="H200" i="8"/>
  <c r="L200" i="8" s="1"/>
  <c r="D200" i="8"/>
  <c r="H199" i="8"/>
  <c r="L199" i="8" s="1"/>
  <c r="G199" i="8"/>
  <c r="D199" i="8"/>
  <c r="H198" i="8"/>
  <c r="L198" i="8" s="1"/>
  <c r="G198" i="8"/>
  <c r="D198" i="8"/>
  <c r="H197" i="8"/>
  <c r="G197" i="8"/>
  <c r="H196" i="8"/>
  <c r="L196" i="8" s="1"/>
  <c r="G196" i="8"/>
  <c r="D196" i="8"/>
  <c r="H195" i="8"/>
  <c r="L195" i="8" s="1"/>
  <c r="G195" i="8"/>
  <c r="J195" i="8" s="1"/>
  <c r="D195" i="8"/>
  <c r="L194" i="8"/>
  <c r="H194" i="8"/>
  <c r="G194" i="8"/>
  <c r="J194" i="8" s="1"/>
  <c r="D194" i="8"/>
  <c r="H193" i="8"/>
  <c r="L193" i="8" s="1"/>
  <c r="G193" i="8"/>
  <c r="D193" i="8"/>
  <c r="H192" i="8"/>
  <c r="G192" i="8"/>
  <c r="F191" i="8"/>
  <c r="E191" i="8"/>
  <c r="C191" i="8"/>
  <c r="C171" i="8" s="1"/>
  <c r="H190" i="8"/>
  <c r="L190" i="8" s="1"/>
  <c r="G190" i="8"/>
  <c r="D190" i="8"/>
  <c r="H189" i="8"/>
  <c r="L189" i="8" s="1"/>
  <c r="G189" i="8"/>
  <c r="D189" i="8"/>
  <c r="H188" i="8"/>
  <c r="L188" i="8" s="1"/>
  <c r="D188" i="8"/>
  <c r="H187" i="8"/>
  <c r="L187" i="8" s="1"/>
  <c r="G187" i="8"/>
  <c r="D187" i="8"/>
  <c r="H186" i="8"/>
  <c r="L186" i="8" s="1"/>
  <c r="G186" i="8"/>
  <c r="J186" i="8" s="1"/>
  <c r="D186" i="8"/>
  <c r="L185" i="8"/>
  <c r="H185" i="8"/>
  <c r="D185" i="8"/>
  <c r="H184" i="8"/>
  <c r="L184" i="8" s="1"/>
  <c r="G184" i="8"/>
  <c r="J184" i="8" s="1"/>
  <c r="D184" i="8"/>
  <c r="H183" i="8"/>
  <c r="L183" i="8" s="1"/>
  <c r="G183" i="8"/>
  <c r="D183" i="8"/>
  <c r="H182" i="8"/>
  <c r="D182" i="8"/>
  <c r="H181" i="8"/>
  <c r="L181" i="8" s="1"/>
  <c r="G181" i="8"/>
  <c r="J181" i="8" s="1"/>
  <c r="D181" i="8"/>
  <c r="H180" i="8"/>
  <c r="L180" i="8" s="1"/>
  <c r="G180" i="8"/>
  <c r="D180" i="8"/>
  <c r="H179" i="8"/>
  <c r="D179" i="8"/>
  <c r="H178" i="8"/>
  <c r="L178" i="8" s="1"/>
  <c r="G178" i="8"/>
  <c r="J178" i="8" s="1"/>
  <c r="D178" i="8"/>
  <c r="H177" i="8"/>
  <c r="L177" i="8" s="1"/>
  <c r="G177" i="8"/>
  <c r="D177" i="8"/>
  <c r="D175" i="8" s="1"/>
  <c r="H176" i="8"/>
  <c r="L176" i="8" s="1"/>
  <c r="G176" i="8"/>
  <c r="G175" i="8" s="1"/>
  <c r="D176" i="8"/>
  <c r="H175" i="8"/>
  <c r="F175" i="8"/>
  <c r="E175" i="8"/>
  <c r="E171" i="8" s="1"/>
  <c r="C175" i="8"/>
  <c r="B175" i="8"/>
  <c r="L175" i="8" s="1"/>
  <c r="H174" i="8"/>
  <c r="L174" i="8" s="1"/>
  <c r="G174" i="8"/>
  <c r="J174" i="8" s="1"/>
  <c r="D174" i="8"/>
  <c r="H173" i="8"/>
  <c r="G173" i="8"/>
  <c r="H172" i="8"/>
  <c r="L172" i="8" s="1"/>
  <c r="G172" i="8"/>
  <c r="D172" i="8"/>
  <c r="H169" i="8"/>
  <c r="L169" i="8" s="1"/>
  <c r="G169" i="8"/>
  <c r="D169" i="8"/>
  <c r="H168" i="8"/>
  <c r="L168" i="8" s="1"/>
  <c r="G168" i="8"/>
  <c r="D168" i="8"/>
  <c r="H167" i="8"/>
  <c r="L167" i="8" s="1"/>
  <c r="G167" i="8"/>
  <c r="J167" i="8" s="1"/>
  <c r="D167" i="8"/>
  <c r="L166" i="8"/>
  <c r="H166" i="8"/>
  <c r="G166" i="8"/>
  <c r="J166" i="8" s="1"/>
  <c r="D166" i="8"/>
  <c r="H165" i="8"/>
  <c r="L165" i="8" s="1"/>
  <c r="G165" i="8"/>
  <c r="D165" i="8"/>
  <c r="H164" i="8"/>
  <c r="L164" i="8" s="1"/>
  <c r="G164" i="8"/>
  <c r="D164" i="8"/>
  <c r="H163" i="8"/>
  <c r="L163" i="8" s="1"/>
  <c r="G163" i="8"/>
  <c r="J163" i="8" s="1"/>
  <c r="D163" i="8"/>
  <c r="H162" i="8"/>
  <c r="G162" i="8"/>
  <c r="D162" i="8"/>
  <c r="L162" i="8" s="1"/>
  <c r="B162" i="8"/>
  <c r="H161" i="8"/>
  <c r="G161" i="8"/>
  <c r="D161" i="8"/>
  <c r="L161" i="8" s="1"/>
  <c r="H160" i="8"/>
  <c r="G160" i="8"/>
  <c r="J160" i="8" s="1"/>
  <c r="H159" i="8"/>
  <c r="G159" i="8"/>
  <c r="H158" i="8"/>
  <c r="G158" i="8"/>
  <c r="J158" i="8" s="1"/>
  <c r="D158" i="8"/>
  <c r="L158" i="8" s="1"/>
  <c r="H157" i="8"/>
  <c r="G157" i="8"/>
  <c r="D157" i="8"/>
  <c r="L157" i="8" s="1"/>
  <c r="H156" i="8"/>
  <c r="G156" i="8"/>
  <c r="J156" i="8" s="1"/>
  <c r="D156" i="8"/>
  <c r="L156" i="8" s="1"/>
  <c r="H155" i="8"/>
  <c r="G155" i="8"/>
  <c r="D155" i="8"/>
  <c r="L155" i="8" s="1"/>
  <c r="H154" i="8"/>
  <c r="G154" i="8"/>
  <c r="J154" i="8" s="1"/>
  <c r="H153" i="8"/>
  <c r="H152" i="8" s="1"/>
  <c r="G153" i="8"/>
  <c r="F152" i="8"/>
  <c r="E152" i="8"/>
  <c r="C152" i="8"/>
  <c r="H151" i="8"/>
  <c r="G151" i="8"/>
  <c r="L150" i="8"/>
  <c r="H150" i="8"/>
  <c r="G150" i="8"/>
  <c r="J150" i="8" s="1"/>
  <c r="D150" i="8"/>
  <c r="H149" i="8"/>
  <c r="H148" i="8" s="1"/>
  <c r="G149" i="8"/>
  <c r="D149" i="8"/>
  <c r="L149" i="8" s="1"/>
  <c r="F148" i="8"/>
  <c r="E148" i="8"/>
  <c r="C148" i="8"/>
  <c r="B148" i="8"/>
  <c r="H147" i="8"/>
  <c r="G147" i="8"/>
  <c r="H146" i="8"/>
  <c r="G146" i="8"/>
  <c r="H145" i="8"/>
  <c r="D145" i="8"/>
  <c r="H144" i="8"/>
  <c r="G144" i="8"/>
  <c r="D144" i="8"/>
  <c r="L144" i="8" s="1"/>
  <c r="H143" i="8"/>
  <c r="G143" i="8"/>
  <c r="F142" i="8"/>
  <c r="E142" i="8"/>
  <c r="C142" i="8"/>
  <c r="H141" i="8"/>
  <c r="G141" i="8"/>
  <c r="H140" i="8"/>
  <c r="G140" i="8"/>
  <c r="H139" i="8"/>
  <c r="G139" i="8"/>
  <c r="D139" i="8"/>
  <c r="L139" i="8" s="1"/>
  <c r="H138" i="8"/>
  <c r="G138" i="8"/>
  <c r="D138" i="8"/>
  <c r="L138" i="8" s="1"/>
  <c r="H137" i="8"/>
  <c r="G137" i="8"/>
  <c r="H136" i="8"/>
  <c r="G136" i="8"/>
  <c r="H135" i="8"/>
  <c r="H134" i="8" s="1"/>
  <c r="G135" i="8"/>
  <c r="F134" i="8"/>
  <c r="E134" i="8"/>
  <c r="C134" i="8"/>
  <c r="C127" i="8" s="1"/>
  <c r="C126" i="8" s="1"/>
  <c r="C243" i="8" s="1"/>
  <c r="H133" i="8"/>
  <c r="G133" i="8"/>
  <c r="D133" i="8"/>
  <c r="L133" i="8" s="1"/>
  <c r="H132" i="8"/>
  <c r="G132" i="8"/>
  <c r="H131" i="8"/>
  <c r="G131" i="8"/>
  <c r="J131" i="8" s="1"/>
  <c r="H130" i="8"/>
  <c r="G130" i="8"/>
  <c r="H129" i="8"/>
  <c r="L129" i="8" s="1"/>
  <c r="G129" i="8"/>
  <c r="J129" i="8" s="1"/>
  <c r="D129" i="8"/>
  <c r="H128" i="8"/>
  <c r="G128" i="8"/>
  <c r="D128" i="8"/>
  <c r="K126" i="8"/>
  <c r="H121" i="8"/>
  <c r="F121" i="8"/>
  <c r="H120" i="8"/>
  <c r="F120" i="8"/>
  <c r="H119" i="8"/>
  <c r="F119" i="8"/>
  <c r="H118" i="8"/>
  <c r="F118" i="8"/>
  <c r="H117" i="8"/>
  <c r="F117" i="8"/>
  <c r="F116" i="8" s="1"/>
  <c r="E117" i="8"/>
  <c r="H116" i="8"/>
  <c r="H115" i="8"/>
  <c r="F115" i="8"/>
  <c r="H114" i="8"/>
  <c r="F114" i="8"/>
  <c r="H113" i="8"/>
  <c r="F113" i="8"/>
  <c r="H112" i="8"/>
  <c r="F112" i="8"/>
  <c r="H109" i="8"/>
  <c r="F109" i="8"/>
  <c r="H108" i="8"/>
  <c r="F108" i="8"/>
  <c r="H107" i="8"/>
  <c r="F107" i="8"/>
  <c r="H106" i="8"/>
  <c r="F106" i="8"/>
  <c r="H104" i="8"/>
  <c r="M104" i="8" s="1"/>
  <c r="F104" i="8"/>
  <c r="H103" i="8"/>
  <c r="F103" i="8"/>
  <c r="M102" i="8"/>
  <c r="H102" i="8"/>
  <c r="F102" i="8"/>
  <c r="H101" i="8"/>
  <c r="F101" i="8"/>
  <c r="H100" i="8"/>
  <c r="F100" i="8"/>
  <c r="F99" i="8"/>
  <c r="H98" i="8"/>
  <c r="F98" i="8"/>
  <c r="F97" i="8"/>
  <c r="F95" i="8"/>
  <c r="F93" i="8" s="1"/>
  <c r="F94" i="8"/>
  <c r="F92" i="8"/>
  <c r="F91" i="8"/>
  <c r="F90" i="8"/>
  <c r="F89" i="8"/>
  <c r="F88" i="8"/>
  <c r="F87" i="8"/>
  <c r="F86" i="8"/>
  <c r="F85" i="8"/>
  <c r="F84" i="8"/>
  <c r="F83" i="8"/>
  <c r="F82" i="8"/>
  <c r="F81" i="8"/>
  <c r="F80" i="8"/>
  <c r="F79" i="8"/>
  <c r="F78" i="8"/>
  <c r="F77" i="8"/>
  <c r="F76" i="8"/>
  <c r="F75" i="8"/>
  <c r="F74" i="8"/>
  <c r="F72" i="8" s="1"/>
  <c r="F73" i="8"/>
  <c r="F71" i="8"/>
  <c r="F70" i="8"/>
  <c r="F69" i="8"/>
  <c r="F68" i="8"/>
  <c r="F67" i="8"/>
  <c r="F66" i="8"/>
  <c r="F65" i="8"/>
  <c r="F64" i="8"/>
  <c r="F63" i="8"/>
  <c r="F62" i="8"/>
  <c r="F61" i="8"/>
  <c r="F60" i="8"/>
  <c r="F59" i="8"/>
  <c r="F58" i="8"/>
  <c r="F57" i="8"/>
  <c r="F55" i="8"/>
  <c r="F54" i="8"/>
  <c r="F53" i="8"/>
  <c r="F50" i="8"/>
  <c r="F49" i="8"/>
  <c r="F48" i="8"/>
  <c r="F47" i="8"/>
  <c r="F46" i="8"/>
  <c r="F45" i="8"/>
  <c r="F44" i="8"/>
  <c r="F43" i="8"/>
  <c r="F42" i="8"/>
  <c r="F41" i="8"/>
  <c r="F40" i="8"/>
  <c r="F39" i="8"/>
  <c r="F38" i="8"/>
  <c r="F37" i="8"/>
  <c r="F36" i="8"/>
  <c r="F35" i="8"/>
  <c r="F34" i="8"/>
  <c r="F33" i="8" s="1"/>
  <c r="F32" i="8"/>
  <c r="H31" i="8"/>
  <c r="F31" i="8"/>
  <c r="E31" i="8"/>
  <c r="F30" i="8"/>
  <c r="F28" i="8"/>
  <c r="F27" i="8"/>
  <c r="F26" i="8"/>
  <c r="F25" i="8"/>
  <c r="F24" i="8"/>
  <c r="F23" i="8" s="1"/>
  <c r="F22" i="8"/>
  <c r="F21" i="8"/>
  <c r="F20" i="8"/>
  <c r="F19" i="8"/>
  <c r="F18" i="8"/>
  <c r="F17" i="8"/>
  <c r="F16" i="8"/>
  <c r="F14" i="8"/>
  <c r="F13" i="8"/>
  <c r="F12" i="8"/>
  <c r="F11" i="8"/>
  <c r="F10" i="8"/>
  <c r="F9" i="8"/>
  <c r="A2" i="8"/>
  <c r="A1" i="8"/>
  <c r="H98" i="7"/>
  <c r="G98" i="7"/>
  <c r="E98" i="7"/>
  <c r="B98" i="7"/>
  <c r="H97" i="7"/>
  <c r="G97" i="7"/>
  <c r="E97" i="7"/>
  <c r="B97" i="7"/>
  <c r="H96" i="7"/>
  <c r="H95" i="7" s="1"/>
  <c r="G96" i="7"/>
  <c r="G95" i="7" s="1"/>
  <c r="E96" i="7"/>
  <c r="E95" i="7" s="1"/>
  <c r="B96" i="7"/>
  <c r="B95" i="7"/>
  <c r="I94" i="7"/>
  <c r="H94" i="7"/>
  <c r="G94" i="7"/>
  <c r="F94" i="7"/>
  <c r="E94" i="7"/>
  <c r="D94" i="7"/>
  <c r="B94" i="7"/>
  <c r="H88" i="7"/>
  <c r="G88" i="7"/>
  <c r="E88" i="7"/>
  <c r="B88" i="7"/>
  <c r="H87" i="7"/>
  <c r="G87" i="7"/>
  <c r="E87" i="7"/>
  <c r="B87" i="7"/>
  <c r="H86" i="7"/>
  <c r="G86" i="7"/>
  <c r="E86" i="7"/>
  <c r="B86" i="7"/>
  <c r="H85" i="7"/>
  <c r="G85" i="7"/>
  <c r="E85" i="7"/>
  <c r="B85" i="7"/>
  <c r="H84" i="7"/>
  <c r="G84" i="7"/>
  <c r="E84" i="7"/>
  <c r="B84" i="7"/>
  <c r="H82" i="7"/>
  <c r="G82" i="7"/>
  <c r="E82" i="7"/>
  <c r="B82" i="7"/>
  <c r="H81" i="7"/>
  <c r="G81" i="7"/>
  <c r="E81" i="7"/>
  <c r="B81" i="7"/>
  <c r="H80" i="7"/>
  <c r="G80" i="7"/>
  <c r="E80" i="7"/>
  <c r="B80" i="7"/>
  <c r="H78" i="7"/>
  <c r="G78" i="7"/>
  <c r="E78" i="7"/>
  <c r="B78" i="7"/>
  <c r="H76" i="7"/>
  <c r="G76" i="7"/>
  <c r="E76" i="7"/>
  <c r="B76" i="7"/>
  <c r="H75" i="7"/>
  <c r="G75" i="7"/>
  <c r="E75" i="7"/>
  <c r="B75" i="7"/>
  <c r="H74" i="7"/>
  <c r="G74" i="7"/>
  <c r="E74" i="7"/>
  <c r="B74" i="7"/>
  <c r="H73" i="7"/>
  <c r="G73" i="7"/>
  <c r="E73" i="7"/>
  <c r="B73" i="7"/>
  <c r="H72" i="7"/>
  <c r="G72" i="7"/>
  <c r="E72" i="7"/>
  <c r="B72" i="7"/>
  <c r="H71" i="7"/>
  <c r="G71" i="7"/>
  <c r="E71" i="7"/>
  <c r="B71" i="7"/>
  <c r="H70" i="7"/>
  <c r="G70" i="7"/>
  <c r="E70" i="7"/>
  <c r="B70" i="7"/>
  <c r="H69" i="7"/>
  <c r="H68" i="7" s="1"/>
  <c r="G69" i="7"/>
  <c r="E69" i="7"/>
  <c r="E68" i="7" s="1"/>
  <c r="B69" i="7"/>
  <c r="G68" i="7"/>
  <c r="D68" i="7"/>
  <c r="C68" i="7"/>
  <c r="C49" i="7" s="1"/>
  <c r="H67" i="7"/>
  <c r="G67" i="7"/>
  <c r="E67" i="7"/>
  <c r="B67" i="7"/>
  <c r="H66" i="7"/>
  <c r="G66" i="7"/>
  <c r="E66" i="7"/>
  <c r="B66" i="7"/>
  <c r="J66" i="7" s="1"/>
  <c r="H65" i="7"/>
  <c r="G65" i="7"/>
  <c r="E65" i="7"/>
  <c r="B65" i="7"/>
  <c r="J65" i="7" s="1"/>
  <c r="H64" i="7"/>
  <c r="G64" i="7"/>
  <c r="E64" i="7"/>
  <c r="B64" i="7"/>
  <c r="J64" i="7" s="1"/>
  <c r="H63" i="7"/>
  <c r="G63" i="7"/>
  <c r="E63" i="7"/>
  <c r="B63" i="7"/>
  <c r="H61" i="7"/>
  <c r="G61" i="7"/>
  <c r="E61" i="7"/>
  <c r="B61" i="7"/>
  <c r="J61" i="7" s="1"/>
  <c r="H60" i="7"/>
  <c r="G60" i="7"/>
  <c r="E60" i="7"/>
  <c r="B60" i="7"/>
  <c r="J60" i="7" s="1"/>
  <c r="H59" i="7"/>
  <c r="G59" i="7"/>
  <c r="E59" i="7"/>
  <c r="B59" i="7"/>
  <c r="J59" i="7" s="1"/>
  <c r="H58" i="7"/>
  <c r="G58" i="7"/>
  <c r="E58" i="7"/>
  <c r="B58" i="7"/>
  <c r="H56" i="7"/>
  <c r="G56" i="7"/>
  <c r="E56" i="7"/>
  <c r="B56" i="7"/>
  <c r="J56" i="7" s="1"/>
  <c r="H55" i="7"/>
  <c r="G55" i="7"/>
  <c r="E55" i="7"/>
  <c r="B55" i="7"/>
  <c r="J55" i="7" s="1"/>
  <c r="H54" i="7"/>
  <c r="G54" i="7"/>
  <c r="G53" i="7" s="1"/>
  <c r="E54" i="7"/>
  <c r="B54" i="7"/>
  <c r="J54" i="7" s="1"/>
  <c r="J53" i="7" s="1"/>
  <c r="H53" i="7"/>
  <c r="E53" i="7"/>
  <c r="C53" i="7"/>
  <c r="B53" i="7"/>
  <c r="H52" i="7"/>
  <c r="G52" i="7"/>
  <c r="E52" i="7"/>
  <c r="B52" i="7"/>
  <c r="H51" i="7"/>
  <c r="G51" i="7"/>
  <c r="E51" i="7"/>
  <c r="B51" i="7"/>
  <c r="H50" i="7"/>
  <c r="G50" i="7"/>
  <c r="E50" i="7"/>
  <c r="B50" i="7"/>
  <c r="J50" i="7" s="1"/>
  <c r="D49" i="7"/>
  <c r="H47" i="7"/>
  <c r="G47" i="7"/>
  <c r="E47" i="7"/>
  <c r="B47" i="7"/>
  <c r="H46" i="7"/>
  <c r="G46" i="7"/>
  <c r="E46" i="7"/>
  <c r="B46" i="7"/>
  <c r="H45" i="7"/>
  <c r="G45" i="7"/>
  <c r="E45" i="7"/>
  <c r="B45" i="7"/>
  <c r="H44" i="7"/>
  <c r="G44" i="7"/>
  <c r="E44" i="7"/>
  <c r="B44" i="7"/>
  <c r="H43" i="7"/>
  <c r="G43" i="7"/>
  <c r="E43" i="7"/>
  <c r="B43" i="7"/>
  <c r="H42" i="7"/>
  <c r="G42" i="7"/>
  <c r="E42" i="7"/>
  <c r="B42" i="7"/>
  <c r="H41" i="7"/>
  <c r="G41" i="7"/>
  <c r="E41" i="7"/>
  <c r="B41" i="7"/>
  <c r="H40" i="7"/>
  <c r="G40" i="7"/>
  <c r="E40" i="7"/>
  <c r="B40" i="7"/>
  <c r="H39" i="7"/>
  <c r="G39" i="7"/>
  <c r="E39" i="7"/>
  <c r="B39" i="7"/>
  <c r="H38" i="7"/>
  <c r="G38" i="7"/>
  <c r="E38" i="7"/>
  <c r="B38" i="7"/>
  <c r="H37" i="7"/>
  <c r="G37" i="7"/>
  <c r="E37" i="7"/>
  <c r="B37" i="7"/>
  <c r="H36" i="7"/>
  <c r="G36" i="7"/>
  <c r="E36" i="7"/>
  <c r="B36" i="7"/>
  <c r="H35" i="7"/>
  <c r="G35" i="7"/>
  <c r="E35" i="7"/>
  <c r="B35" i="7"/>
  <c r="I34" i="7"/>
  <c r="H34" i="7"/>
  <c r="G34" i="7"/>
  <c r="F34" i="7"/>
  <c r="E34" i="7"/>
  <c r="B34" i="7"/>
  <c r="H33" i="7"/>
  <c r="G33" i="7"/>
  <c r="E33" i="7"/>
  <c r="B33" i="7"/>
  <c r="H32" i="7"/>
  <c r="G32" i="7"/>
  <c r="E32" i="7"/>
  <c r="B32" i="7"/>
  <c r="H31" i="7"/>
  <c r="H30" i="7" s="1"/>
  <c r="G31" i="7"/>
  <c r="E31" i="7"/>
  <c r="E30" i="7" s="1"/>
  <c r="B31" i="7"/>
  <c r="G30" i="7"/>
  <c r="C30" i="7"/>
  <c r="H29" i="7"/>
  <c r="G29" i="7"/>
  <c r="E29" i="7"/>
  <c r="C29" i="7"/>
  <c r="B29" i="7"/>
  <c r="H28" i="7"/>
  <c r="G28" i="7"/>
  <c r="E28" i="7"/>
  <c r="B28" i="7"/>
  <c r="H27" i="7"/>
  <c r="H26" i="7" s="1"/>
  <c r="G27" i="7"/>
  <c r="G26" i="7" s="1"/>
  <c r="E27" i="7"/>
  <c r="E26" i="7" s="1"/>
  <c r="B27" i="7"/>
  <c r="C26" i="7"/>
  <c r="H25" i="7"/>
  <c r="G25" i="7"/>
  <c r="E25" i="7"/>
  <c r="B25" i="7"/>
  <c r="H24" i="7"/>
  <c r="G24" i="7"/>
  <c r="E24" i="7"/>
  <c r="B24" i="7"/>
  <c r="H22" i="7"/>
  <c r="G22" i="7"/>
  <c r="E22" i="7"/>
  <c r="B22" i="7"/>
  <c r="H21" i="7"/>
  <c r="H20" i="7" s="1"/>
  <c r="G21" i="7"/>
  <c r="G20" i="7" s="1"/>
  <c r="E21" i="7"/>
  <c r="E20" i="7" s="1"/>
  <c r="B21" i="7"/>
  <c r="C20" i="7"/>
  <c r="H19" i="7"/>
  <c r="G19" i="7"/>
  <c r="E19" i="7"/>
  <c r="B19" i="7"/>
  <c r="J19" i="7" s="1"/>
  <c r="H18" i="7"/>
  <c r="G18" i="7"/>
  <c r="E18" i="7"/>
  <c r="B18" i="7"/>
  <c r="J18" i="7" s="1"/>
  <c r="H17" i="7"/>
  <c r="G17" i="7"/>
  <c r="E17" i="7"/>
  <c r="B17" i="7"/>
  <c r="J17" i="7" s="1"/>
  <c r="H16" i="7"/>
  <c r="G16" i="7"/>
  <c r="E16" i="7"/>
  <c r="B16" i="7"/>
  <c r="H15" i="7"/>
  <c r="G15" i="7"/>
  <c r="E15" i="7"/>
  <c r="B15" i="7"/>
  <c r="J15" i="7" s="1"/>
  <c r="H14" i="7"/>
  <c r="G14" i="7"/>
  <c r="E14" i="7"/>
  <c r="B14" i="7"/>
  <c r="J14" i="7" s="1"/>
  <c r="H13" i="7"/>
  <c r="G13" i="7"/>
  <c r="G12" i="7" s="1"/>
  <c r="E13" i="7"/>
  <c r="B13" i="7"/>
  <c r="J13" i="7" s="1"/>
  <c r="J12" i="7" s="1"/>
  <c r="H12" i="7"/>
  <c r="E12" i="7"/>
  <c r="C12" i="7"/>
  <c r="B12" i="7"/>
  <c r="H11" i="7"/>
  <c r="G11" i="7"/>
  <c r="E11" i="7"/>
  <c r="B11" i="7"/>
  <c r="H10" i="7"/>
  <c r="G10" i="7"/>
  <c r="E10" i="7"/>
  <c r="B10" i="7"/>
  <c r="J10" i="7" s="1"/>
  <c r="H9" i="7"/>
  <c r="G9" i="7"/>
  <c r="E9" i="7"/>
  <c r="B9" i="7"/>
  <c r="J9" i="7" s="1"/>
  <c r="H8" i="7"/>
  <c r="G8" i="7"/>
  <c r="E8" i="7"/>
  <c r="B8" i="7"/>
  <c r="J8" i="7" s="1"/>
  <c r="H7" i="7"/>
  <c r="G7" i="7"/>
  <c r="E7" i="7"/>
  <c r="B7" i="7"/>
  <c r="H6" i="7"/>
  <c r="G6" i="7"/>
  <c r="E6" i="7"/>
  <c r="B6" i="7"/>
  <c r="J6" i="7" s="1"/>
  <c r="A1" i="7"/>
  <c r="N99" i="6"/>
  <c r="M99" i="6"/>
  <c r="L99" i="6"/>
  <c r="K99" i="6"/>
  <c r="J99" i="6"/>
  <c r="I99" i="6"/>
  <c r="H99" i="6"/>
  <c r="G99" i="6"/>
  <c r="E99" i="6"/>
  <c r="D99" i="6"/>
  <c r="C99" i="6"/>
  <c r="B99" i="6"/>
  <c r="N98" i="6"/>
  <c r="M98" i="6"/>
  <c r="L98" i="6"/>
  <c r="K98" i="6"/>
  <c r="J98" i="6"/>
  <c r="I98" i="6"/>
  <c r="H98" i="6"/>
  <c r="G98" i="6"/>
  <c r="E98" i="6"/>
  <c r="D98" i="6"/>
  <c r="C98" i="6"/>
  <c r="B98" i="6"/>
  <c r="N97" i="6"/>
  <c r="M97" i="6"/>
  <c r="L97" i="6"/>
  <c r="K97" i="6"/>
  <c r="J97" i="6"/>
  <c r="I97" i="6"/>
  <c r="H97" i="6"/>
  <c r="G97" i="6"/>
  <c r="E97" i="6"/>
  <c r="D97" i="6"/>
  <c r="C97" i="6"/>
  <c r="B97" i="6"/>
  <c r="N96" i="6"/>
  <c r="N95" i="6" s="1"/>
  <c r="M96" i="6"/>
  <c r="L96" i="6"/>
  <c r="L95" i="6" s="1"/>
  <c r="K96" i="6"/>
  <c r="J96" i="6"/>
  <c r="J95" i="6" s="1"/>
  <c r="I96" i="6"/>
  <c r="H96" i="6"/>
  <c r="H95" i="6" s="1"/>
  <c r="G96" i="6"/>
  <c r="E96" i="6"/>
  <c r="E95" i="6" s="1"/>
  <c r="D96" i="6"/>
  <c r="C96" i="6"/>
  <c r="C95" i="6" s="1"/>
  <c r="B96" i="6"/>
  <c r="M95" i="6"/>
  <c r="K95" i="6"/>
  <c r="I95" i="6"/>
  <c r="G95" i="6"/>
  <c r="D95" i="6"/>
  <c r="B95" i="6"/>
  <c r="N94" i="6"/>
  <c r="M94" i="6"/>
  <c r="L94" i="6"/>
  <c r="K94" i="6"/>
  <c r="J94" i="6"/>
  <c r="I94" i="6"/>
  <c r="H94" i="6"/>
  <c r="G94" i="6"/>
  <c r="E94" i="6"/>
  <c r="D94" i="6"/>
  <c r="C94" i="6"/>
  <c r="B94" i="6"/>
  <c r="N89" i="6"/>
  <c r="M89" i="6"/>
  <c r="L89" i="6"/>
  <c r="K89" i="6"/>
  <c r="J89" i="6"/>
  <c r="I89" i="6"/>
  <c r="H89" i="6"/>
  <c r="G89" i="6"/>
  <c r="E89" i="6"/>
  <c r="D89" i="6"/>
  <c r="C89" i="6"/>
  <c r="N88" i="6"/>
  <c r="M88" i="6"/>
  <c r="L88" i="6"/>
  <c r="K88" i="6"/>
  <c r="J88" i="6"/>
  <c r="I88" i="6"/>
  <c r="H88" i="6"/>
  <c r="G88" i="6"/>
  <c r="E88" i="6"/>
  <c r="D88" i="6"/>
  <c r="C88" i="6"/>
  <c r="N87" i="6"/>
  <c r="M87" i="6"/>
  <c r="L87" i="6"/>
  <c r="K87" i="6"/>
  <c r="J87" i="6"/>
  <c r="I87" i="6"/>
  <c r="H87" i="6"/>
  <c r="G87" i="6"/>
  <c r="E87" i="6"/>
  <c r="D87" i="6"/>
  <c r="C87" i="6"/>
  <c r="N86" i="6"/>
  <c r="M86" i="6"/>
  <c r="L86" i="6"/>
  <c r="K86" i="6"/>
  <c r="J86" i="6"/>
  <c r="I86" i="6"/>
  <c r="H86" i="6"/>
  <c r="G86" i="6"/>
  <c r="E86" i="6"/>
  <c r="D86" i="6"/>
  <c r="C86" i="6"/>
  <c r="N85" i="6"/>
  <c r="M85" i="6"/>
  <c r="L85" i="6"/>
  <c r="K85" i="6"/>
  <c r="J85" i="6"/>
  <c r="I85" i="6"/>
  <c r="H85" i="6"/>
  <c r="G85" i="6"/>
  <c r="E85" i="6"/>
  <c r="D85" i="6"/>
  <c r="C85" i="6"/>
  <c r="N84" i="6"/>
  <c r="M84" i="6"/>
  <c r="L84" i="6"/>
  <c r="K84" i="6"/>
  <c r="J84" i="6"/>
  <c r="I84" i="6"/>
  <c r="H84" i="6"/>
  <c r="G84" i="6"/>
  <c r="E84" i="6"/>
  <c r="D84" i="6"/>
  <c r="C84" i="6"/>
  <c r="N83" i="6"/>
  <c r="M83" i="6"/>
  <c r="L83" i="6"/>
  <c r="K83" i="6"/>
  <c r="J83" i="6"/>
  <c r="I83" i="6"/>
  <c r="H83" i="6"/>
  <c r="G83" i="6"/>
  <c r="E83" i="6"/>
  <c r="D83" i="6"/>
  <c r="C83" i="6"/>
  <c r="N82" i="6"/>
  <c r="M82" i="6"/>
  <c r="L82" i="6"/>
  <c r="K82" i="6"/>
  <c r="J82" i="6"/>
  <c r="I82" i="6"/>
  <c r="H82" i="6"/>
  <c r="G82" i="6"/>
  <c r="E82" i="6"/>
  <c r="D82" i="6"/>
  <c r="C82" i="6"/>
  <c r="N81" i="6"/>
  <c r="M81" i="6"/>
  <c r="L81" i="6"/>
  <c r="K81" i="6"/>
  <c r="J81" i="6"/>
  <c r="I81" i="6"/>
  <c r="H81" i="6"/>
  <c r="G81" i="6"/>
  <c r="E81" i="6"/>
  <c r="D81" i="6"/>
  <c r="C81" i="6"/>
  <c r="N80" i="6"/>
  <c r="M80" i="6"/>
  <c r="L80" i="6"/>
  <c r="K80" i="6"/>
  <c r="J80" i="6"/>
  <c r="I80" i="6"/>
  <c r="H80" i="6"/>
  <c r="G80" i="6"/>
  <c r="E80" i="6"/>
  <c r="D80" i="6"/>
  <c r="C80" i="6"/>
  <c r="N79" i="6"/>
  <c r="M79" i="6"/>
  <c r="L79" i="6"/>
  <c r="K79" i="6"/>
  <c r="J79" i="6"/>
  <c r="I79" i="6"/>
  <c r="H79" i="6"/>
  <c r="G79" i="6"/>
  <c r="E79" i="6"/>
  <c r="D79" i="6"/>
  <c r="C79" i="6"/>
  <c r="N78" i="6"/>
  <c r="M78" i="6"/>
  <c r="L78" i="6"/>
  <c r="K78" i="6"/>
  <c r="J78" i="6"/>
  <c r="I78" i="6"/>
  <c r="H78" i="6"/>
  <c r="G78" i="6"/>
  <c r="E78" i="6"/>
  <c r="D78" i="6"/>
  <c r="C78" i="6"/>
  <c r="N77" i="6"/>
  <c r="M77" i="6"/>
  <c r="L77" i="6"/>
  <c r="K77" i="6"/>
  <c r="J77" i="6"/>
  <c r="I77" i="6"/>
  <c r="H77" i="6"/>
  <c r="G77" i="6"/>
  <c r="E77" i="6"/>
  <c r="D77" i="6"/>
  <c r="C77" i="6"/>
  <c r="N76" i="6"/>
  <c r="M76" i="6"/>
  <c r="L76" i="6"/>
  <c r="K76" i="6"/>
  <c r="J76" i="6"/>
  <c r="I76" i="6"/>
  <c r="H76" i="6"/>
  <c r="G76" i="6"/>
  <c r="E76" i="6"/>
  <c r="D76" i="6"/>
  <c r="C76" i="6"/>
  <c r="N75" i="6"/>
  <c r="M75" i="6"/>
  <c r="L75" i="6"/>
  <c r="K75" i="6"/>
  <c r="J75" i="6"/>
  <c r="I75" i="6"/>
  <c r="H75" i="6"/>
  <c r="G75" i="6"/>
  <c r="E75" i="6"/>
  <c r="D75" i="6"/>
  <c r="C75" i="6"/>
  <c r="N74" i="6"/>
  <c r="M74" i="6"/>
  <c r="L74" i="6"/>
  <c r="K74" i="6"/>
  <c r="J74" i="6"/>
  <c r="I74" i="6"/>
  <c r="H74" i="6"/>
  <c r="G74" i="6"/>
  <c r="E74" i="6"/>
  <c r="D74" i="6"/>
  <c r="C74" i="6"/>
  <c r="N73" i="6"/>
  <c r="M73" i="6"/>
  <c r="L73" i="6"/>
  <c r="K73" i="6"/>
  <c r="J73" i="6"/>
  <c r="I73" i="6"/>
  <c r="H73" i="6"/>
  <c r="G73" i="6"/>
  <c r="E73" i="6"/>
  <c r="D73" i="6"/>
  <c r="C73" i="6"/>
  <c r="N72" i="6"/>
  <c r="M72" i="6"/>
  <c r="L72" i="6"/>
  <c r="K72" i="6"/>
  <c r="J72" i="6"/>
  <c r="I72" i="6"/>
  <c r="H72" i="6"/>
  <c r="G72" i="6"/>
  <c r="E72" i="6"/>
  <c r="D72" i="6"/>
  <c r="C72" i="6"/>
  <c r="N71" i="6"/>
  <c r="M71" i="6"/>
  <c r="L71" i="6"/>
  <c r="K71" i="6"/>
  <c r="J71" i="6"/>
  <c r="I71" i="6"/>
  <c r="H71" i="6"/>
  <c r="G71" i="6"/>
  <c r="E71" i="6"/>
  <c r="D71" i="6"/>
  <c r="C71" i="6"/>
  <c r="N70" i="6"/>
  <c r="M70" i="6"/>
  <c r="M69" i="6" s="1"/>
  <c r="L70" i="6"/>
  <c r="K70" i="6"/>
  <c r="K69" i="6" s="1"/>
  <c r="J70" i="6"/>
  <c r="I70" i="6"/>
  <c r="I69" i="6" s="1"/>
  <c r="H70" i="6"/>
  <c r="G70" i="6"/>
  <c r="G69" i="6" s="1"/>
  <c r="E70" i="6"/>
  <c r="D70" i="6"/>
  <c r="D69" i="6" s="1"/>
  <c r="C70" i="6"/>
  <c r="N69" i="6"/>
  <c r="L69" i="6"/>
  <c r="J69" i="6"/>
  <c r="H69" i="6"/>
  <c r="E69" i="6"/>
  <c r="C69" i="6"/>
  <c r="N68" i="6"/>
  <c r="M68" i="6"/>
  <c r="L68" i="6"/>
  <c r="K68" i="6"/>
  <c r="J68" i="6"/>
  <c r="I68" i="6"/>
  <c r="H68" i="6"/>
  <c r="G68" i="6"/>
  <c r="E68" i="6"/>
  <c r="D68" i="6"/>
  <c r="C68" i="6"/>
  <c r="N67" i="6"/>
  <c r="M67" i="6"/>
  <c r="L67" i="6"/>
  <c r="K67" i="6"/>
  <c r="J67" i="6"/>
  <c r="I67" i="6"/>
  <c r="H67" i="6"/>
  <c r="G67" i="6"/>
  <c r="E67" i="6"/>
  <c r="D67" i="6"/>
  <c r="C67" i="6"/>
  <c r="N66" i="6"/>
  <c r="M66" i="6"/>
  <c r="L66" i="6"/>
  <c r="K66" i="6"/>
  <c r="J66" i="6"/>
  <c r="I66" i="6"/>
  <c r="H66" i="6"/>
  <c r="G66" i="6"/>
  <c r="E66" i="6"/>
  <c r="D66" i="6"/>
  <c r="C66" i="6"/>
  <c r="N65" i="6"/>
  <c r="M65" i="6"/>
  <c r="L65" i="6"/>
  <c r="K65" i="6"/>
  <c r="J65" i="6"/>
  <c r="I65" i="6"/>
  <c r="H65" i="6"/>
  <c r="G65" i="6"/>
  <c r="E65" i="6"/>
  <c r="D65" i="6"/>
  <c r="C65" i="6"/>
  <c r="N64" i="6"/>
  <c r="M64" i="6"/>
  <c r="L64" i="6"/>
  <c r="K64" i="6"/>
  <c r="J64" i="6"/>
  <c r="I64" i="6"/>
  <c r="H64" i="6"/>
  <c r="G64" i="6"/>
  <c r="E64" i="6"/>
  <c r="D64" i="6"/>
  <c r="C64" i="6"/>
  <c r="N63" i="6"/>
  <c r="M63" i="6"/>
  <c r="L63" i="6"/>
  <c r="K63" i="6"/>
  <c r="J63" i="6"/>
  <c r="I63" i="6"/>
  <c r="H63" i="6"/>
  <c r="G63" i="6"/>
  <c r="E63" i="6"/>
  <c r="D63" i="6"/>
  <c r="C63" i="6"/>
  <c r="N62" i="6"/>
  <c r="M62" i="6"/>
  <c r="L62" i="6"/>
  <c r="K62" i="6"/>
  <c r="J62" i="6"/>
  <c r="I62" i="6"/>
  <c r="H62" i="6"/>
  <c r="G62" i="6"/>
  <c r="E62" i="6"/>
  <c r="D62" i="6"/>
  <c r="C62" i="6"/>
  <c r="N61" i="6"/>
  <c r="M61" i="6"/>
  <c r="L61" i="6"/>
  <c r="K61" i="6"/>
  <c r="J61" i="6"/>
  <c r="I61" i="6"/>
  <c r="H61" i="6"/>
  <c r="G61" i="6"/>
  <c r="E61" i="6"/>
  <c r="D61" i="6"/>
  <c r="C61" i="6"/>
  <c r="N60" i="6"/>
  <c r="M60" i="6"/>
  <c r="L60" i="6"/>
  <c r="K60" i="6"/>
  <c r="J60" i="6"/>
  <c r="I60" i="6"/>
  <c r="H60" i="6"/>
  <c r="G60" i="6"/>
  <c r="E60" i="6"/>
  <c r="D60" i="6"/>
  <c r="C60" i="6"/>
  <c r="N59" i="6"/>
  <c r="M59" i="6"/>
  <c r="L59" i="6"/>
  <c r="K59" i="6"/>
  <c r="J59" i="6"/>
  <c r="I59" i="6"/>
  <c r="H59" i="6"/>
  <c r="G59" i="6"/>
  <c r="E59" i="6"/>
  <c r="D59" i="6"/>
  <c r="C59" i="6"/>
  <c r="N58" i="6"/>
  <c r="M58" i="6"/>
  <c r="L58" i="6"/>
  <c r="K58" i="6"/>
  <c r="J58" i="6"/>
  <c r="I58" i="6"/>
  <c r="H58" i="6"/>
  <c r="G58" i="6"/>
  <c r="E58" i="6"/>
  <c r="D58" i="6"/>
  <c r="C58" i="6"/>
  <c r="N57" i="6"/>
  <c r="M57" i="6"/>
  <c r="L57" i="6"/>
  <c r="K57" i="6"/>
  <c r="J57" i="6"/>
  <c r="I57" i="6"/>
  <c r="H57" i="6"/>
  <c r="G57" i="6"/>
  <c r="E57" i="6"/>
  <c r="D57" i="6"/>
  <c r="C57" i="6"/>
  <c r="N56" i="6"/>
  <c r="M56" i="6"/>
  <c r="L56" i="6"/>
  <c r="K56" i="6"/>
  <c r="J56" i="6"/>
  <c r="I56" i="6"/>
  <c r="H56" i="6"/>
  <c r="G56" i="6"/>
  <c r="E56" i="6"/>
  <c r="D56" i="6"/>
  <c r="C56" i="6"/>
  <c r="N55" i="6"/>
  <c r="M55" i="6"/>
  <c r="L55" i="6"/>
  <c r="K55" i="6"/>
  <c r="J55" i="6"/>
  <c r="I55" i="6"/>
  <c r="H55" i="6"/>
  <c r="G55" i="6"/>
  <c r="E55" i="6"/>
  <c r="D55" i="6"/>
  <c r="C55" i="6"/>
  <c r="N54" i="6"/>
  <c r="M54" i="6"/>
  <c r="M53" i="6" s="1"/>
  <c r="L54" i="6"/>
  <c r="K54" i="6"/>
  <c r="K53" i="6" s="1"/>
  <c r="J54" i="6"/>
  <c r="I54" i="6"/>
  <c r="I53" i="6" s="1"/>
  <c r="H54" i="6"/>
  <c r="G54" i="6"/>
  <c r="G53" i="6" s="1"/>
  <c r="E54" i="6"/>
  <c r="D54" i="6"/>
  <c r="D53" i="6" s="1"/>
  <c r="C54" i="6"/>
  <c r="N53" i="6"/>
  <c r="L53" i="6"/>
  <c r="J53" i="6"/>
  <c r="H53" i="6"/>
  <c r="E53" i="6"/>
  <c r="C53" i="6"/>
  <c r="N52" i="6"/>
  <c r="M52" i="6"/>
  <c r="L52" i="6"/>
  <c r="K52" i="6"/>
  <c r="J52" i="6"/>
  <c r="I52" i="6"/>
  <c r="H52" i="6"/>
  <c r="G52" i="6"/>
  <c r="E52" i="6"/>
  <c r="D52" i="6"/>
  <c r="C52" i="6"/>
  <c r="N51" i="6"/>
  <c r="M51" i="6"/>
  <c r="L51" i="6"/>
  <c r="K51" i="6"/>
  <c r="J51" i="6"/>
  <c r="I51" i="6"/>
  <c r="H51" i="6"/>
  <c r="G51" i="6"/>
  <c r="E51" i="6"/>
  <c r="D51" i="6"/>
  <c r="C51" i="6"/>
  <c r="N50" i="6"/>
  <c r="M50" i="6"/>
  <c r="M49" i="6" s="1"/>
  <c r="L50" i="6"/>
  <c r="K50" i="6"/>
  <c r="K49" i="6" s="1"/>
  <c r="J50" i="6"/>
  <c r="I50" i="6"/>
  <c r="I49" i="6" s="1"/>
  <c r="H50" i="6"/>
  <c r="G50" i="6"/>
  <c r="G49" i="6" s="1"/>
  <c r="E50" i="6"/>
  <c r="D50" i="6"/>
  <c r="C50" i="6"/>
  <c r="N49" i="6"/>
  <c r="L49" i="6"/>
  <c r="J49" i="6"/>
  <c r="H49" i="6"/>
  <c r="F49" i="6"/>
  <c r="D49" i="6"/>
  <c r="N47" i="6"/>
  <c r="M47" i="6"/>
  <c r="L47" i="6"/>
  <c r="K47" i="6"/>
  <c r="J47" i="6"/>
  <c r="I47" i="6"/>
  <c r="H47" i="6"/>
  <c r="G47" i="6"/>
  <c r="E47" i="6"/>
  <c r="D47" i="6"/>
  <c r="C47" i="6"/>
  <c r="N46" i="6"/>
  <c r="M46" i="6"/>
  <c r="L46" i="6"/>
  <c r="K46" i="6"/>
  <c r="J46" i="6"/>
  <c r="I46" i="6"/>
  <c r="H46" i="6"/>
  <c r="G46" i="6"/>
  <c r="E46" i="6"/>
  <c r="D46" i="6"/>
  <c r="C46" i="6"/>
  <c r="N45" i="6"/>
  <c r="M45" i="6"/>
  <c r="L45" i="6"/>
  <c r="K45" i="6"/>
  <c r="J45" i="6"/>
  <c r="I45" i="6"/>
  <c r="H45" i="6"/>
  <c r="G45" i="6"/>
  <c r="E45" i="6"/>
  <c r="D45" i="6"/>
  <c r="C45" i="6"/>
  <c r="N44" i="6"/>
  <c r="M44" i="6"/>
  <c r="L44" i="6"/>
  <c r="K44" i="6"/>
  <c r="J44" i="6"/>
  <c r="I44" i="6"/>
  <c r="H44" i="6"/>
  <c r="G44" i="6"/>
  <c r="E44" i="6"/>
  <c r="D44" i="6"/>
  <c r="C44" i="6"/>
  <c r="N43" i="6"/>
  <c r="M43" i="6"/>
  <c r="L43" i="6"/>
  <c r="K43" i="6"/>
  <c r="J43" i="6"/>
  <c r="I43" i="6"/>
  <c r="H43" i="6"/>
  <c r="G43" i="6"/>
  <c r="E43" i="6"/>
  <c r="D43" i="6"/>
  <c r="C43" i="6"/>
  <c r="N42" i="6"/>
  <c r="M42" i="6"/>
  <c r="L42" i="6"/>
  <c r="K42" i="6"/>
  <c r="J42" i="6"/>
  <c r="I42" i="6"/>
  <c r="H42" i="6"/>
  <c r="G42" i="6"/>
  <c r="E42" i="6"/>
  <c r="D42" i="6"/>
  <c r="C42" i="6"/>
  <c r="N41" i="6"/>
  <c r="M41" i="6"/>
  <c r="L41" i="6"/>
  <c r="K41" i="6"/>
  <c r="J41" i="6"/>
  <c r="I41" i="6"/>
  <c r="H41" i="6"/>
  <c r="G41" i="6"/>
  <c r="E41" i="6"/>
  <c r="D41" i="6"/>
  <c r="C41" i="6"/>
  <c r="N40" i="6"/>
  <c r="M40" i="6"/>
  <c r="L40" i="6"/>
  <c r="K40" i="6"/>
  <c r="J40" i="6"/>
  <c r="I40" i="6"/>
  <c r="H40" i="6"/>
  <c r="G40" i="6"/>
  <c r="E40" i="6"/>
  <c r="D40" i="6"/>
  <c r="C40" i="6"/>
  <c r="N39" i="6"/>
  <c r="M39" i="6"/>
  <c r="L39" i="6"/>
  <c r="K39" i="6"/>
  <c r="J39" i="6"/>
  <c r="I39" i="6"/>
  <c r="H39" i="6"/>
  <c r="G39" i="6"/>
  <c r="E39" i="6"/>
  <c r="D39" i="6"/>
  <c r="C39" i="6"/>
  <c r="N38" i="6"/>
  <c r="M38" i="6"/>
  <c r="L38" i="6"/>
  <c r="K38" i="6"/>
  <c r="J38" i="6"/>
  <c r="I38" i="6"/>
  <c r="H38" i="6"/>
  <c r="G38" i="6"/>
  <c r="E38" i="6"/>
  <c r="D38" i="6"/>
  <c r="C38" i="6"/>
  <c r="N37" i="6"/>
  <c r="M37" i="6"/>
  <c r="L37" i="6"/>
  <c r="K37" i="6"/>
  <c r="J37" i="6"/>
  <c r="I37" i="6"/>
  <c r="H37" i="6"/>
  <c r="G37" i="6"/>
  <c r="F37" i="6"/>
  <c r="E37" i="6"/>
  <c r="D37" i="6"/>
  <c r="C37" i="6"/>
  <c r="N36" i="6"/>
  <c r="M36" i="6"/>
  <c r="L36" i="6"/>
  <c r="K36" i="6"/>
  <c r="J36" i="6"/>
  <c r="I36" i="6"/>
  <c r="H36" i="6"/>
  <c r="G36" i="6"/>
  <c r="E36" i="6"/>
  <c r="D36" i="6"/>
  <c r="C36" i="6"/>
  <c r="N35" i="6"/>
  <c r="M35" i="6"/>
  <c r="L35" i="6"/>
  <c r="K35" i="6"/>
  <c r="J35" i="6"/>
  <c r="I35" i="6"/>
  <c r="H35" i="6"/>
  <c r="G35" i="6"/>
  <c r="E35" i="6"/>
  <c r="D35" i="6"/>
  <c r="C35" i="6"/>
  <c r="N34" i="6"/>
  <c r="M34" i="6"/>
  <c r="L34" i="6"/>
  <c r="K34" i="6"/>
  <c r="J34" i="6"/>
  <c r="I34" i="6"/>
  <c r="H34" i="6"/>
  <c r="G34" i="6"/>
  <c r="E34" i="6"/>
  <c r="D34" i="6"/>
  <c r="C34" i="6"/>
  <c r="N33" i="6"/>
  <c r="M33" i="6"/>
  <c r="L33" i="6"/>
  <c r="K33" i="6"/>
  <c r="J33" i="6"/>
  <c r="I33" i="6"/>
  <c r="H33" i="6"/>
  <c r="G33" i="6"/>
  <c r="E33" i="6"/>
  <c r="D33" i="6"/>
  <c r="C33" i="6"/>
  <c r="N32" i="6"/>
  <c r="M32" i="6"/>
  <c r="L32" i="6"/>
  <c r="K32" i="6"/>
  <c r="J32" i="6"/>
  <c r="I32" i="6"/>
  <c r="H32" i="6"/>
  <c r="G32" i="6"/>
  <c r="F32" i="6"/>
  <c r="E32" i="6"/>
  <c r="D32" i="6"/>
  <c r="C32" i="6"/>
  <c r="N31" i="6"/>
  <c r="M31" i="6"/>
  <c r="M30" i="6" s="1"/>
  <c r="L31" i="6"/>
  <c r="K31" i="6"/>
  <c r="K30" i="6" s="1"/>
  <c r="J31" i="6"/>
  <c r="I31" i="6"/>
  <c r="I30" i="6" s="1"/>
  <c r="H31" i="6"/>
  <c r="G31" i="6"/>
  <c r="G30" i="6" s="1"/>
  <c r="F31" i="6"/>
  <c r="E31" i="6"/>
  <c r="E30" i="6" s="1"/>
  <c r="D31" i="6"/>
  <c r="C31" i="6"/>
  <c r="C30" i="6" s="1"/>
  <c r="N30" i="6"/>
  <c r="L30" i="6"/>
  <c r="J30" i="6"/>
  <c r="H30" i="6"/>
  <c r="F30" i="6"/>
  <c r="F100" i="6" s="1"/>
  <c r="D30" i="6"/>
  <c r="N29" i="6"/>
  <c r="M29" i="6"/>
  <c r="L29" i="6"/>
  <c r="K29" i="6"/>
  <c r="J29" i="6"/>
  <c r="I29" i="6"/>
  <c r="H29" i="6"/>
  <c r="G29" i="6"/>
  <c r="E29" i="6"/>
  <c r="D29" i="6"/>
  <c r="C29" i="6"/>
  <c r="N28" i="6"/>
  <c r="M28" i="6"/>
  <c r="L28" i="6"/>
  <c r="K28" i="6"/>
  <c r="J28" i="6"/>
  <c r="I28" i="6"/>
  <c r="H28" i="6"/>
  <c r="G28" i="6"/>
  <c r="E28" i="6"/>
  <c r="D28" i="6"/>
  <c r="C28" i="6"/>
  <c r="B28" i="6"/>
  <c r="O28" i="6" s="1"/>
  <c r="N27" i="6"/>
  <c r="N26" i="6" s="1"/>
  <c r="M27" i="6"/>
  <c r="M26" i="6" s="1"/>
  <c r="L27" i="6"/>
  <c r="L26" i="6" s="1"/>
  <c r="K27" i="6"/>
  <c r="J27" i="6"/>
  <c r="J26" i="6" s="1"/>
  <c r="I27" i="6"/>
  <c r="I26" i="6" s="1"/>
  <c r="H27" i="6"/>
  <c r="H26" i="6" s="1"/>
  <c r="G27" i="6"/>
  <c r="E27" i="6"/>
  <c r="E26" i="6" s="1"/>
  <c r="D27" i="6"/>
  <c r="D26" i="6" s="1"/>
  <c r="C27" i="6"/>
  <c r="C26" i="6" s="1"/>
  <c r="K26" i="6"/>
  <c r="G26" i="6"/>
  <c r="N25" i="6"/>
  <c r="M25" i="6"/>
  <c r="L25" i="6"/>
  <c r="K25" i="6"/>
  <c r="J25" i="6"/>
  <c r="I25" i="6"/>
  <c r="H25" i="6"/>
  <c r="G25" i="6"/>
  <c r="E25" i="6"/>
  <c r="D25" i="6"/>
  <c r="C25" i="6"/>
  <c r="N24" i="6"/>
  <c r="M24" i="6"/>
  <c r="L24" i="6"/>
  <c r="K24" i="6"/>
  <c r="J24" i="6"/>
  <c r="I24" i="6"/>
  <c r="H24" i="6"/>
  <c r="G24" i="6"/>
  <c r="E24" i="6"/>
  <c r="D24" i="6"/>
  <c r="C24" i="6"/>
  <c r="N23" i="6"/>
  <c r="M23" i="6"/>
  <c r="L23" i="6"/>
  <c r="K23" i="6"/>
  <c r="J23" i="6"/>
  <c r="I23" i="6"/>
  <c r="H23" i="6"/>
  <c r="G23" i="6"/>
  <c r="E23" i="6"/>
  <c r="D23" i="6"/>
  <c r="C23" i="6"/>
  <c r="N22" i="6"/>
  <c r="M22" i="6"/>
  <c r="L22" i="6"/>
  <c r="K22" i="6"/>
  <c r="J22" i="6"/>
  <c r="I22" i="6"/>
  <c r="H22" i="6"/>
  <c r="G22" i="6"/>
  <c r="E22" i="6"/>
  <c r="D22" i="6"/>
  <c r="C22" i="6"/>
  <c r="N21" i="6"/>
  <c r="N20" i="6" s="1"/>
  <c r="M21" i="6"/>
  <c r="M20" i="6" s="1"/>
  <c r="L21" i="6"/>
  <c r="L20" i="6" s="1"/>
  <c r="K21" i="6"/>
  <c r="J21" i="6"/>
  <c r="J20" i="6" s="1"/>
  <c r="I21" i="6"/>
  <c r="I20" i="6" s="1"/>
  <c r="H21" i="6"/>
  <c r="H20" i="6" s="1"/>
  <c r="G21" i="6"/>
  <c r="E21" i="6"/>
  <c r="E20" i="6" s="1"/>
  <c r="D21" i="6"/>
  <c r="D20" i="6" s="1"/>
  <c r="C21" i="6"/>
  <c r="C20" i="6" s="1"/>
  <c r="K20" i="6"/>
  <c r="G20" i="6"/>
  <c r="N19" i="6"/>
  <c r="M19" i="6"/>
  <c r="L19" i="6"/>
  <c r="K19" i="6"/>
  <c r="J19" i="6"/>
  <c r="I19" i="6"/>
  <c r="H19" i="6"/>
  <c r="G19" i="6"/>
  <c r="E19" i="6"/>
  <c r="D19" i="6"/>
  <c r="C19" i="6"/>
  <c r="N18" i="6"/>
  <c r="M18" i="6"/>
  <c r="L18" i="6"/>
  <c r="K18" i="6"/>
  <c r="J18" i="6"/>
  <c r="I18" i="6"/>
  <c r="H18" i="6"/>
  <c r="G18" i="6"/>
  <c r="E18" i="6"/>
  <c r="D18" i="6"/>
  <c r="C18" i="6"/>
  <c r="N17" i="6"/>
  <c r="M17" i="6"/>
  <c r="L17" i="6"/>
  <c r="K17" i="6"/>
  <c r="J17" i="6"/>
  <c r="I17" i="6"/>
  <c r="H17" i="6"/>
  <c r="G17" i="6"/>
  <c r="E17" i="6"/>
  <c r="D17" i="6"/>
  <c r="C17" i="6"/>
  <c r="N16" i="6"/>
  <c r="M16" i="6"/>
  <c r="L16" i="6"/>
  <c r="K16" i="6"/>
  <c r="J16" i="6"/>
  <c r="I16" i="6"/>
  <c r="H16" i="6"/>
  <c r="G16" i="6"/>
  <c r="E16" i="6"/>
  <c r="D16" i="6"/>
  <c r="C16" i="6"/>
  <c r="N15" i="6"/>
  <c r="M15" i="6"/>
  <c r="L15" i="6"/>
  <c r="K15" i="6"/>
  <c r="J15" i="6"/>
  <c r="I15" i="6"/>
  <c r="H15" i="6"/>
  <c r="G15" i="6"/>
  <c r="E15" i="6"/>
  <c r="D15" i="6"/>
  <c r="C15" i="6"/>
  <c r="N14" i="6"/>
  <c r="M14" i="6"/>
  <c r="L14" i="6"/>
  <c r="K14" i="6"/>
  <c r="J14" i="6"/>
  <c r="I14" i="6"/>
  <c r="H14" i="6"/>
  <c r="G14" i="6"/>
  <c r="E14" i="6"/>
  <c r="D14" i="6"/>
  <c r="C14" i="6"/>
  <c r="N13" i="6"/>
  <c r="N12" i="6" s="1"/>
  <c r="M13" i="6"/>
  <c r="M12" i="6" s="1"/>
  <c r="L13" i="6"/>
  <c r="L12" i="6" s="1"/>
  <c r="K13" i="6"/>
  <c r="J13" i="6"/>
  <c r="J12" i="6" s="1"/>
  <c r="I13" i="6"/>
  <c r="I12" i="6" s="1"/>
  <c r="H13" i="6"/>
  <c r="H12" i="6" s="1"/>
  <c r="G13" i="6"/>
  <c r="E13" i="6"/>
  <c r="E12" i="6" s="1"/>
  <c r="D13" i="6"/>
  <c r="D12" i="6" s="1"/>
  <c r="C13" i="6"/>
  <c r="C12" i="6" s="1"/>
  <c r="K12" i="6"/>
  <c r="G12" i="6"/>
  <c r="N11" i="6"/>
  <c r="M11" i="6"/>
  <c r="L11" i="6"/>
  <c r="K11" i="6"/>
  <c r="J11" i="6"/>
  <c r="I11" i="6"/>
  <c r="H11" i="6"/>
  <c r="G11" i="6"/>
  <c r="E11" i="6"/>
  <c r="D11" i="6"/>
  <c r="C11" i="6"/>
  <c r="N10" i="6"/>
  <c r="M10" i="6"/>
  <c r="L10" i="6"/>
  <c r="K10" i="6"/>
  <c r="J10" i="6"/>
  <c r="I10" i="6"/>
  <c r="H10" i="6"/>
  <c r="G10" i="6"/>
  <c r="E10" i="6"/>
  <c r="D10" i="6"/>
  <c r="C10" i="6"/>
  <c r="N9" i="6"/>
  <c r="M9" i="6"/>
  <c r="L9" i="6"/>
  <c r="K9" i="6"/>
  <c r="J9" i="6"/>
  <c r="I9" i="6"/>
  <c r="H9" i="6"/>
  <c r="G9" i="6"/>
  <c r="E9" i="6"/>
  <c r="D9" i="6"/>
  <c r="C9" i="6"/>
  <c r="N8" i="6"/>
  <c r="M8" i="6"/>
  <c r="L8" i="6"/>
  <c r="K8" i="6"/>
  <c r="J8" i="6"/>
  <c r="I8" i="6"/>
  <c r="H8" i="6"/>
  <c r="G8" i="6"/>
  <c r="E8" i="6"/>
  <c r="D8" i="6"/>
  <c r="C8" i="6"/>
  <c r="N7" i="6"/>
  <c r="M7" i="6"/>
  <c r="L7" i="6"/>
  <c r="K7" i="6"/>
  <c r="J7" i="6"/>
  <c r="I7" i="6"/>
  <c r="H7" i="6"/>
  <c r="G7" i="6"/>
  <c r="E7" i="6"/>
  <c r="D7" i="6"/>
  <c r="C7" i="6"/>
  <c r="N6" i="6"/>
  <c r="M6" i="6"/>
  <c r="L6" i="6"/>
  <c r="K6" i="6"/>
  <c r="J6" i="6"/>
  <c r="I6" i="6"/>
  <c r="H6" i="6"/>
  <c r="G6" i="6"/>
  <c r="E6" i="6"/>
  <c r="D6" i="6"/>
  <c r="C6" i="6"/>
  <c r="A1" i="6"/>
  <c r="G99" i="4"/>
  <c r="E99" i="4"/>
  <c r="C99" i="4"/>
  <c r="B99" i="4"/>
  <c r="H98" i="4"/>
  <c r="F98" i="4"/>
  <c r="E98" i="4"/>
  <c r="C98" i="4"/>
  <c r="B98" i="4"/>
  <c r="H97" i="4"/>
  <c r="H95" i="4" s="1"/>
  <c r="F97" i="4"/>
  <c r="E97" i="4"/>
  <c r="E95" i="4" s="1"/>
  <c r="C97" i="4"/>
  <c r="B97" i="4"/>
  <c r="D97" i="4" s="1"/>
  <c r="I97" i="4" s="1"/>
  <c r="H96" i="4"/>
  <c r="F96" i="4"/>
  <c r="F95" i="4" s="1"/>
  <c r="E96" i="4"/>
  <c r="C96" i="4"/>
  <c r="B96" i="4"/>
  <c r="G95" i="4"/>
  <c r="H94" i="4"/>
  <c r="F94" i="4"/>
  <c r="E94" i="4"/>
  <c r="D94" i="4"/>
  <c r="I94" i="4" s="1"/>
  <c r="C94" i="4"/>
  <c r="C93" i="4"/>
  <c r="H92" i="4"/>
  <c r="H91" i="4" s="1"/>
  <c r="G92" i="4"/>
  <c r="C92" i="4"/>
  <c r="C91" i="4" s="1"/>
  <c r="G91" i="4"/>
  <c r="F91" i="4"/>
  <c r="H90" i="4"/>
  <c r="F90" i="4"/>
  <c r="C90" i="4"/>
  <c r="H89" i="4"/>
  <c r="F89" i="4"/>
  <c r="C89" i="4"/>
  <c r="H88" i="4"/>
  <c r="F88" i="4"/>
  <c r="C88" i="4"/>
  <c r="H87" i="4"/>
  <c r="F87" i="4"/>
  <c r="C87" i="4"/>
  <c r="H86" i="4"/>
  <c r="F86" i="4"/>
  <c r="C86" i="4"/>
  <c r="H85" i="4"/>
  <c r="F85" i="4"/>
  <c r="C85" i="4"/>
  <c r="H84" i="4"/>
  <c r="F84" i="4"/>
  <c r="C84" i="4"/>
  <c r="H83" i="4"/>
  <c r="F83" i="4"/>
  <c r="C83" i="4"/>
  <c r="H82" i="4"/>
  <c r="F82" i="4"/>
  <c r="C82" i="4"/>
  <c r="H81" i="4"/>
  <c r="F81" i="4"/>
  <c r="C81" i="4"/>
  <c r="H80" i="4"/>
  <c r="F80" i="4"/>
  <c r="C80" i="4"/>
  <c r="H79" i="4"/>
  <c r="F79" i="4"/>
  <c r="C79" i="4"/>
  <c r="H78" i="4"/>
  <c r="F78" i="4"/>
  <c r="C78" i="4"/>
  <c r="H77" i="4"/>
  <c r="F77" i="4"/>
  <c r="C77" i="4"/>
  <c r="H76" i="4"/>
  <c r="F76" i="4"/>
  <c r="C76" i="4"/>
  <c r="H75" i="4"/>
  <c r="F75" i="4"/>
  <c r="C75" i="4"/>
  <c r="H74" i="4"/>
  <c r="F74" i="4"/>
  <c r="C74" i="4"/>
  <c r="H73" i="4"/>
  <c r="F73" i="4"/>
  <c r="C73" i="4"/>
  <c r="H72" i="4"/>
  <c r="F72" i="4"/>
  <c r="C72" i="4"/>
  <c r="H71" i="4"/>
  <c r="G71" i="4"/>
  <c r="G70" i="4" s="1"/>
  <c r="F71" i="4"/>
  <c r="C71" i="4"/>
  <c r="H69" i="4"/>
  <c r="F69" i="4"/>
  <c r="C69" i="4"/>
  <c r="H68" i="4"/>
  <c r="F68" i="4"/>
  <c r="C68" i="4"/>
  <c r="H67" i="4"/>
  <c r="F67" i="4"/>
  <c r="C67" i="4"/>
  <c r="H66" i="4"/>
  <c r="F66" i="4"/>
  <c r="C66" i="4"/>
  <c r="H65" i="4"/>
  <c r="F65" i="4"/>
  <c r="C65" i="4"/>
  <c r="H64" i="4"/>
  <c r="F64" i="4"/>
  <c r="C64" i="4"/>
  <c r="H63" i="4"/>
  <c r="F63" i="4"/>
  <c r="C63" i="4"/>
  <c r="H62" i="4"/>
  <c r="F62" i="4"/>
  <c r="C62" i="4"/>
  <c r="H61" i="4"/>
  <c r="F61" i="4"/>
  <c r="C61" i="4"/>
  <c r="H60" i="4"/>
  <c r="F60" i="4"/>
  <c r="C60" i="4"/>
  <c r="H59" i="4"/>
  <c r="F59" i="4"/>
  <c r="C59" i="4"/>
  <c r="C58" i="4"/>
  <c r="H57" i="4"/>
  <c r="F57" i="4"/>
  <c r="C57" i="4"/>
  <c r="H56" i="4"/>
  <c r="F56" i="4"/>
  <c r="C56" i="4"/>
  <c r="H55" i="4"/>
  <c r="F55" i="4"/>
  <c r="C55" i="4"/>
  <c r="G54" i="4"/>
  <c r="G50" i="4" s="1"/>
  <c r="H53" i="4"/>
  <c r="F53" i="4"/>
  <c r="C53" i="4"/>
  <c r="H52" i="4"/>
  <c r="F52" i="4"/>
  <c r="C52" i="4"/>
  <c r="H51" i="4"/>
  <c r="F51" i="4"/>
  <c r="C51" i="4"/>
  <c r="I49" i="4"/>
  <c r="H48" i="4"/>
  <c r="F48" i="4"/>
  <c r="C48" i="4"/>
  <c r="H47" i="4"/>
  <c r="F47" i="4"/>
  <c r="C47" i="4"/>
  <c r="H46" i="4"/>
  <c r="F46" i="4"/>
  <c r="C46" i="4"/>
  <c r="H45" i="4"/>
  <c r="F45" i="4"/>
  <c r="C45" i="4"/>
  <c r="H44" i="4"/>
  <c r="F44" i="4"/>
  <c r="C44" i="4"/>
  <c r="H43" i="4"/>
  <c r="F43" i="4"/>
  <c r="C43" i="4"/>
  <c r="H42" i="4"/>
  <c r="F42" i="4"/>
  <c r="C42" i="4"/>
  <c r="H41" i="4"/>
  <c r="G41" i="4"/>
  <c r="F41" i="4"/>
  <c r="C41" i="4"/>
  <c r="H40" i="4"/>
  <c r="F40" i="4"/>
  <c r="C40" i="4"/>
  <c r="H39" i="4"/>
  <c r="G39" i="4"/>
  <c r="F39" i="4"/>
  <c r="C39" i="4"/>
  <c r="H38" i="4"/>
  <c r="F38" i="4"/>
  <c r="C38" i="4"/>
  <c r="H37" i="4"/>
  <c r="F37" i="4"/>
  <c r="C37" i="4"/>
  <c r="H36" i="4"/>
  <c r="F36" i="4"/>
  <c r="C36" i="4"/>
  <c r="H35" i="4"/>
  <c r="F35" i="4"/>
  <c r="C35" i="4"/>
  <c r="H34" i="4"/>
  <c r="F34" i="4"/>
  <c r="C34" i="4"/>
  <c r="H33" i="4"/>
  <c r="F33" i="4"/>
  <c r="C33" i="4"/>
  <c r="H32" i="4"/>
  <c r="G32" i="4"/>
  <c r="G31" i="4" s="1"/>
  <c r="F32" i="4"/>
  <c r="F31" i="4" s="1"/>
  <c r="C32" i="4"/>
  <c r="C31" i="4" s="1"/>
  <c r="H30" i="4"/>
  <c r="G30" i="4"/>
  <c r="F30" i="4"/>
  <c r="C30" i="4"/>
  <c r="H29" i="4"/>
  <c r="F29" i="4"/>
  <c r="E29" i="4"/>
  <c r="C29" i="4"/>
  <c r="B29" i="4"/>
  <c r="H28" i="4"/>
  <c r="F28" i="4"/>
  <c r="C28" i="4"/>
  <c r="G27" i="4"/>
  <c r="H26" i="4"/>
  <c r="G26" i="4"/>
  <c r="F26" i="4"/>
  <c r="C26" i="4"/>
  <c r="H25" i="4"/>
  <c r="G25" i="4"/>
  <c r="F25" i="4"/>
  <c r="C25" i="4"/>
  <c r="G24" i="4"/>
  <c r="C24" i="4"/>
  <c r="H23" i="4"/>
  <c r="G23" i="4"/>
  <c r="F23" i="4"/>
  <c r="C23" i="4"/>
  <c r="H22" i="4"/>
  <c r="G22" i="4"/>
  <c r="F22" i="4"/>
  <c r="C22" i="4"/>
  <c r="H21" i="4"/>
  <c r="G21" i="4"/>
  <c r="F21" i="4"/>
  <c r="C21" i="4"/>
  <c r="H20" i="4"/>
  <c r="G20" i="4"/>
  <c r="F20" i="4"/>
  <c r="C20" i="4"/>
  <c r="H19" i="4"/>
  <c r="G19" i="4"/>
  <c r="F19" i="4"/>
  <c r="C19" i="4"/>
  <c r="H18" i="4"/>
  <c r="F18" i="4"/>
  <c r="C18" i="4"/>
  <c r="H17" i="4"/>
  <c r="F17" i="4"/>
  <c r="C17" i="4"/>
  <c r="H16" i="4"/>
  <c r="G16" i="4"/>
  <c r="F16" i="4"/>
  <c r="C16" i="4"/>
  <c r="H15" i="4"/>
  <c r="G15" i="4"/>
  <c r="F15" i="4"/>
  <c r="C15" i="4"/>
  <c r="H14" i="4"/>
  <c r="G14" i="4"/>
  <c r="F14" i="4"/>
  <c r="C14" i="4"/>
  <c r="H13" i="4"/>
  <c r="G13" i="4"/>
  <c r="F13" i="4"/>
  <c r="C13" i="4"/>
  <c r="H12" i="4"/>
  <c r="F12" i="4"/>
  <c r="C12" i="4"/>
  <c r="H11" i="4"/>
  <c r="G11" i="4"/>
  <c r="F11" i="4"/>
  <c r="C11" i="4"/>
  <c r="H10" i="4"/>
  <c r="G10" i="4"/>
  <c r="F10" i="4"/>
  <c r="C10" i="4"/>
  <c r="H9" i="4"/>
  <c r="G9" i="4"/>
  <c r="F9" i="4"/>
  <c r="C9" i="4"/>
  <c r="H8" i="4"/>
  <c r="G8" i="4"/>
  <c r="F8" i="4"/>
  <c r="C8" i="4"/>
  <c r="H7" i="4"/>
  <c r="G7" i="4"/>
  <c r="F7" i="4"/>
  <c r="C7" i="4"/>
  <c r="A3" i="4"/>
  <c r="G98" i="3"/>
  <c r="F98" i="3"/>
  <c r="E98" i="3"/>
  <c r="D98" i="3"/>
  <c r="C98" i="3"/>
  <c r="B98" i="3"/>
  <c r="G97" i="3"/>
  <c r="F97" i="3"/>
  <c r="E97" i="3"/>
  <c r="D97" i="3"/>
  <c r="C97" i="3"/>
  <c r="B97" i="3"/>
  <c r="H97" i="3" s="1"/>
  <c r="G96" i="3"/>
  <c r="G95" i="3" s="1"/>
  <c r="F96" i="3"/>
  <c r="F95" i="3" s="1"/>
  <c r="E96" i="3"/>
  <c r="E95" i="3" s="1"/>
  <c r="D96" i="3"/>
  <c r="D95" i="3" s="1"/>
  <c r="C96" i="3"/>
  <c r="C95" i="3" s="1"/>
  <c r="B96" i="3"/>
  <c r="B95" i="3" s="1"/>
  <c r="G94" i="3"/>
  <c r="F94" i="3"/>
  <c r="E94" i="3"/>
  <c r="D94" i="3"/>
  <c r="C94" i="3"/>
  <c r="B94" i="3"/>
  <c r="G92" i="3"/>
  <c r="F92" i="3"/>
  <c r="G91" i="3"/>
  <c r="G90" i="3" s="1"/>
  <c r="F91" i="3"/>
  <c r="F90" i="3" s="1"/>
  <c r="E91" i="3"/>
  <c r="E90" i="3"/>
  <c r="D90" i="3"/>
  <c r="C90" i="3"/>
  <c r="B90" i="3"/>
  <c r="G89" i="3"/>
  <c r="F89" i="3"/>
  <c r="E89" i="3"/>
  <c r="D89" i="3"/>
  <c r="C89" i="3"/>
  <c r="B89" i="3"/>
  <c r="G88" i="3"/>
  <c r="F88" i="3"/>
  <c r="E88" i="3"/>
  <c r="D88" i="3"/>
  <c r="C88" i="3"/>
  <c r="B88" i="3"/>
  <c r="G87" i="3"/>
  <c r="F87" i="3"/>
  <c r="E87" i="3"/>
  <c r="D87" i="3"/>
  <c r="C87" i="3"/>
  <c r="B87" i="3"/>
  <c r="G86" i="3"/>
  <c r="F86" i="3"/>
  <c r="E86" i="3"/>
  <c r="D86" i="3"/>
  <c r="C86" i="3"/>
  <c r="B86" i="3"/>
  <c r="G85" i="3"/>
  <c r="F85" i="3"/>
  <c r="E85" i="3"/>
  <c r="D85" i="3"/>
  <c r="C85" i="3"/>
  <c r="B85" i="3"/>
  <c r="G84" i="3"/>
  <c r="F84" i="3"/>
  <c r="E84" i="3"/>
  <c r="D84" i="3"/>
  <c r="C84" i="3"/>
  <c r="B84" i="3"/>
  <c r="G83" i="3"/>
  <c r="F83" i="3"/>
  <c r="E83" i="3"/>
  <c r="D83" i="3"/>
  <c r="C83" i="3"/>
  <c r="B83" i="3"/>
  <c r="G82" i="3"/>
  <c r="F82" i="3"/>
  <c r="E82" i="3"/>
  <c r="D82" i="3"/>
  <c r="C82" i="3"/>
  <c r="B82" i="3"/>
  <c r="G81" i="3"/>
  <c r="F81" i="3"/>
  <c r="E81" i="3"/>
  <c r="D81" i="3"/>
  <c r="C81" i="3"/>
  <c r="B81" i="3"/>
  <c r="G80" i="3"/>
  <c r="F80" i="3"/>
  <c r="E80" i="3"/>
  <c r="D80" i="3"/>
  <c r="C80" i="3"/>
  <c r="B80" i="3"/>
  <c r="G79" i="3"/>
  <c r="F79" i="3"/>
  <c r="E79" i="3"/>
  <c r="D79" i="3"/>
  <c r="C79" i="3"/>
  <c r="B79" i="3"/>
  <c r="G78" i="3"/>
  <c r="F78" i="3"/>
  <c r="E78" i="3"/>
  <c r="D78" i="3"/>
  <c r="C78" i="3"/>
  <c r="B78" i="3"/>
  <c r="G77" i="3"/>
  <c r="F77" i="3"/>
  <c r="E77" i="3"/>
  <c r="D77" i="3"/>
  <c r="C77" i="3"/>
  <c r="B77" i="3"/>
  <c r="G76" i="3"/>
  <c r="F76" i="3"/>
  <c r="E76" i="3"/>
  <c r="D76" i="3"/>
  <c r="C76" i="3"/>
  <c r="B76" i="3"/>
  <c r="G75" i="3"/>
  <c r="F75" i="3"/>
  <c r="E75" i="3"/>
  <c r="D75" i="3"/>
  <c r="C75" i="3"/>
  <c r="B75" i="3"/>
  <c r="G74" i="3"/>
  <c r="F74" i="3"/>
  <c r="E74" i="3"/>
  <c r="D74" i="3"/>
  <c r="C74" i="3"/>
  <c r="B74" i="3"/>
  <c r="G73" i="3"/>
  <c r="F73" i="3"/>
  <c r="E73" i="3"/>
  <c r="D73" i="3"/>
  <c r="C73" i="3"/>
  <c r="B73" i="3"/>
  <c r="G72" i="3"/>
  <c r="F72" i="3"/>
  <c r="E72" i="3"/>
  <c r="D72" i="3"/>
  <c r="C72" i="3"/>
  <c r="B72" i="3"/>
  <c r="G71" i="3"/>
  <c r="F71" i="3"/>
  <c r="E71" i="3"/>
  <c r="D71" i="3"/>
  <c r="C71" i="3"/>
  <c r="B71" i="3"/>
  <c r="G70" i="3"/>
  <c r="G69" i="3" s="1"/>
  <c r="F70" i="3"/>
  <c r="F69" i="3" s="1"/>
  <c r="E70" i="3"/>
  <c r="E69" i="3" s="1"/>
  <c r="D70" i="3"/>
  <c r="C70" i="3"/>
  <c r="C69" i="3" s="1"/>
  <c r="B70" i="3"/>
  <c r="B69" i="3" s="1"/>
  <c r="D69" i="3"/>
  <c r="G68" i="3"/>
  <c r="F68" i="3"/>
  <c r="E68" i="3"/>
  <c r="D68" i="3"/>
  <c r="C68" i="3"/>
  <c r="B68" i="3"/>
  <c r="G67" i="3"/>
  <c r="F67" i="3"/>
  <c r="E67" i="3"/>
  <c r="D67" i="3"/>
  <c r="C67" i="3"/>
  <c r="B67" i="3"/>
  <c r="G66" i="3"/>
  <c r="F66" i="3"/>
  <c r="E66" i="3"/>
  <c r="D66" i="3"/>
  <c r="C66" i="3"/>
  <c r="B66" i="3"/>
  <c r="G65" i="3"/>
  <c r="F65" i="3"/>
  <c r="E65" i="3"/>
  <c r="D65" i="3"/>
  <c r="C65" i="3"/>
  <c r="B65" i="3"/>
  <c r="G64" i="3"/>
  <c r="F64" i="3"/>
  <c r="E64" i="3"/>
  <c r="D64" i="3"/>
  <c r="C64" i="3"/>
  <c r="B64" i="3"/>
  <c r="G63" i="3"/>
  <c r="F63" i="3"/>
  <c r="E63" i="3"/>
  <c r="D63" i="3"/>
  <c r="C63" i="3"/>
  <c r="B63" i="3"/>
  <c r="G62" i="3"/>
  <c r="F62" i="3"/>
  <c r="E62" i="3"/>
  <c r="D62" i="3"/>
  <c r="C62" i="3"/>
  <c r="B62" i="3"/>
  <c r="G61" i="3"/>
  <c r="F61" i="3"/>
  <c r="E61" i="3"/>
  <c r="D61" i="3"/>
  <c r="C61" i="3"/>
  <c r="B61" i="3"/>
  <c r="G60" i="3"/>
  <c r="F60" i="3"/>
  <c r="E60" i="3"/>
  <c r="D60" i="3"/>
  <c r="C60" i="3"/>
  <c r="B60" i="3"/>
  <c r="G59" i="3"/>
  <c r="F59" i="3"/>
  <c r="E59" i="3"/>
  <c r="D59" i="3"/>
  <c r="C59" i="3"/>
  <c r="B59" i="3"/>
  <c r="G58" i="3"/>
  <c r="F58" i="3"/>
  <c r="E58" i="3"/>
  <c r="D58" i="3"/>
  <c r="C58" i="3"/>
  <c r="B58" i="3"/>
  <c r="G57" i="3"/>
  <c r="F57" i="3"/>
  <c r="G56" i="3"/>
  <c r="F56" i="3"/>
  <c r="E56" i="3"/>
  <c r="D56" i="3"/>
  <c r="C56" i="3"/>
  <c r="B56" i="3"/>
  <c r="G55" i="3"/>
  <c r="F55" i="3"/>
  <c r="E55" i="3"/>
  <c r="D55" i="3"/>
  <c r="C55" i="3"/>
  <c r="B55" i="3"/>
  <c r="G54" i="3"/>
  <c r="F54" i="3"/>
  <c r="E54" i="3"/>
  <c r="D54" i="3"/>
  <c r="C54" i="3"/>
  <c r="B54" i="3"/>
  <c r="G53" i="3"/>
  <c r="F53" i="3"/>
  <c r="E53" i="3"/>
  <c r="D53" i="3"/>
  <c r="C53" i="3"/>
  <c r="B53" i="3"/>
  <c r="G52" i="3"/>
  <c r="F52" i="3"/>
  <c r="E52" i="3"/>
  <c r="D52" i="3"/>
  <c r="C52" i="3"/>
  <c r="B52" i="3"/>
  <c r="G51" i="3"/>
  <c r="F51" i="3"/>
  <c r="E51" i="3"/>
  <c r="D51" i="3"/>
  <c r="C51" i="3"/>
  <c r="B51" i="3"/>
  <c r="G50" i="3"/>
  <c r="F50" i="3"/>
  <c r="E50" i="3"/>
  <c r="D50" i="3"/>
  <c r="D49" i="3" s="1"/>
  <c r="C50" i="3"/>
  <c r="B50" i="3"/>
  <c r="G47" i="3"/>
  <c r="F47" i="3"/>
  <c r="E47" i="3"/>
  <c r="D47" i="3"/>
  <c r="C47" i="3"/>
  <c r="B47" i="3"/>
  <c r="G46" i="3"/>
  <c r="F46" i="3"/>
  <c r="E46" i="3"/>
  <c r="D46" i="3"/>
  <c r="C46" i="3"/>
  <c r="B46" i="3"/>
  <c r="G45" i="3"/>
  <c r="F45" i="3"/>
  <c r="E45" i="3"/>
  <c r="D45" i="3"/>
  <c r="C45" i="3"/>
  <c r="B45" i="3"/>
  <c r="G44" i="3"/>
  <c r="F44" i="3"/>
  <c r="E44" i="3"/>
  <c r="D44" i="3"/>
  <c r="C44" i="3"/>
  <c r="B44" i="3"/>
  <c r="G43" i="3"/>
  <c r="F43" i="3"/>
  <c r="E43" i="3"/>
  <c r="D43" i="3"/>
  <c r="C43" i="3"/>
  <c r="B43" i="3"/>
  <c r="G42" i="3"/>
  <c r="F42" i="3"/>
  <c r="E42" i="3"/>
  <c r="D42" i="3"/>
  <c r="C42" i="3"/>
  <c r="B42" i="3"/>
  <c r="G41" i="3"/>
  <c r="F41" i="3"/>
  <c r="E41" i="3"/>
  <c r="D41" i="3"/>
  <c r="C41" i="3"/>
  <c r="B41" i="3"/>
  <c r="G40" i="3"/>
  <c r="F40" i="3"/>
  <c r="E40" i="3"/>
  <c r="D40" i="3"/>
  <c r="C40" i="3"/>
  <c r="B40" i="3"/>
  <c r="G39" i="3"/>
  <c r="F39" i="3"/>
  <c r="E39" i="3"/>
  <c r="D39" i="3"/>
  <c r="C39" i="3"/>
  <c r="B39" i="3"/>
  <c r="G38" i="3"/>
  <c r="F38" i="3"/>
  <c r="E38" i="3"/>
  <c r="D38" i="3"/>
  <c r="C38" i="3"/>
  <c r="B38" i="3"/>
  <c r="G37" i="3"/>
  <c r="F37" i="3"/>
  <c r="E37" i="3"/>
  <c r="D37" i="3"/>
  <c r="C37" i="3"/>
  <c r="B37" i="3"/>
  <c r="G36" i="3"/>
  <c r="F36" i="3"/>
  <c r="E36" i="3"/>
  <c r="D36" i="3"/>
  <c r="C36" i="3"/>
  <c r="B36" i="3"/>
  <c r="G35" i="3"/>
  <c r="F35" i="3"/>
  <c r="E35" i="3"/>
  <c r="D35" i="3"/>
  <c r="C35" i="3"/>
  <c r="B35" i="3"/>
  <c r="G34" i="3"/>
  <c r="F34" i="3"/>
  <c r="E34" i="3"/>
  <c r="D34" i="3"/>
  <c r="C34" i="3"/>
  <c r="B34" i="3"/>
  <c r="G33" i="3"/>
  <c r="F33" i="3"/>
  <c r="E33" i="3"/>
  <c r="D33" i="3"/>
  <c r="C33" i="3"/>
  <c r="B33" i="3"/>
  <c r="G32" i="3"/>
  <c r="F32" i="3"/>
  <c r="E32" i="3"/>
  <c r="D32" i="3"/>
  <c r="C32" i="3"/>
  <c r="B32" i="3"/>
  <c r="G31" i="3"/>
  <c r="G30" i="3" s="1"/>
  <c r="F31" i="3"/>
  <c r="E31" i="3"/>
  <c r="E30" i="3" s="1"/>
  <c r="D31" i="3"/>
  <c r="C31" i="3"/>
  <c r="C30" i="3" s="1"/>
  <c r="B31" i="3"/>
  <c r="F30" i="3"/>
  <c r="D30" i="3"/>
  <c r="B30" i="3"/>
  <c r="G29" i="3"/>
  <c r="F29" i="3"/>
  <c r="E29" i="3"/>
  <c r="D29" i="3"/>
  <c r="C29" i="3"/>
  <c r="B29" i="3"/>
  <c r="G28" i="3"/>
  <c r="F28" i="3"/>
  <c r="E28" i="3"/>
  <c r="D28" i="3"/>
  <c r="C28" i="3"/>
  <c r="B28" i="3"/>
  <c r="H28" i="3" s="1"/>
  <c r="G27" i="3"/>
  <c r="G26" i="3" s="1"/>
  <c r="F27" i="3"/>
  <c r="F26" i="3" s="1"/>
  <c r="E27" i="3"/>
  <c r="E26" i="3" s="1"/>
  <c r="D27" i="3"/>
  <c r="D26" i="3" s="1"/>
  <c r="C27" i="3"/>
  <c r="C26" i="3" s="1"/>
  <c r="B27" i="3"/>
  <c r="B26" i="3" s="1"/>
  <c r="G25" i="3"/>
  <c r="F25" i="3"/>
  <c r="E25" i="3"/>
  <c r="D25" i="3"/>
  <c r="C25" i="3"/>
  <c r="B25" i="3"/>
  <c r="G24" i="3"/>
  <c r="F24" i="3"/>
  <c r="E24" i="3"/>
  <c r="D24" i="3"/>
  <c r="C24" i="3"/>
  <c r="B24" i="3"/>
  <c r="G23" i="3"/>
  <c r="F23" i="3"/>
  <c r="G22" i="3"/>
  <c r="F22" i="3"/>
  <c r="E22" i="3"/>
  <c r="D22" i="3"/>
  <c r="C22" i="3"/>
  <c r="B22" i="3"/>
  <c r="G21" i="3"/>
  <c r="F21" i="3"/>
  <c r="E21" i="3"/>
  <c r="E20" i="3" s="1"/>
  <c r="D21" i="3"/>
  <c r="C21" i="3"/>
  <c r="C20" i="3" s="1"/>
  <c r="B21" i="3"/>
  <c r="G20" i="3"/>
  <c r="G19" i="3"/>
  <c r="F19" i="3"/>
  <c r="E19" i="3"/>
  <c r="D19" i="3"/>
  <c r="C19" i="3"/>
  <c r="B19" i="3"/>
  <c r="G18" i="3"/>
  <c r="F18" i="3"/>
  <c r="E18" i="3"/>
  <c r="D18" i="3"/>
  <c r="C18" i="3"/>
  <c r="B18" i="3"/>
  <c r="G17" i="3"/>
  <c r="F17" i="3"/>
  <c r="E17" i="3"/>
  <c r="D17" i="3"/>
  <c r="C17" i="3"/>
  <c r="B17" i="3"/>
  <c r="G16" i="3"/>
  <c r="F16" i="3"/>
  <c r="E16" i="3"/>
  <c r="D16" i="3"/>
  <c r="C16" i="3"/>
  <c r="B16" i="3"/>
  <c r="G15" i="3"/>
  <c r="F15" i="3"/>
  <c r="E15" i="3"/>
  <c r="D15" i="3"/>
  <c r="C15" i="3"/>
  <c r="B15" i="3"/>
  <c r="G14" i="3"/>
  <c r="F14" i="3"/>
  <c r="E14" i="3"/>
  <c r="D14" i="3"/>
  <c r="C14" i="3"/>
  <c r="B14" i="3"/>
  <c r="G13" i="3"/>
  <c r="F13" i="3"/>
  <c r="E13" i="3"/>
  <c r="D13" i="3"/>
  <c r="C13" i="3"/>
  <c r="B13" i="3"/>
  <c r="G12" i="3"/>
  <c r="F12" i="3"/>
  <c r="E12" i="3"/>
  <c r="D12" i="3"/>
  <c r="C12" i="3"/>
  <c r="B12" i="3"/>
  <c r="G11" i="3"/>
  <c r="F11" i="3"/>
  <c r="E11" i="3"/>
  <c r="D11" i="3"/>
  <c r="C11" i="3"/>
  <c r="B11" i="3"/>
  <c r="G10" i="3"/>
  <c r="F10" i="3"/>
  <c r="E10" i="3"/>
  <c r="D10" i="3"/>
  <c r="C10" i="3"/>
  <c r="B10" i="3"/>
  <c r="G9" i="3"/>
  <c r="F9" i="3"/>
  <c r="E9" i="3"/>
  <c r="D9" i="3"/>
  <c r="C9" i="3"/>
  <c r="B9" i="3"/>
  <c r="G8" i="3"/>
  <c r="F8" i="3"/>
  <c r="E8" i="3"/>
  <c r="D8" i="3"/>
  <c r="C8" i="3"/>
  <c r="B8" i="3"/>
  <c r="G7" i="3"/>
  <c r="F7" i="3"/>
  <c r="E7" i="3"/>
  <c r="D7" i="3"/>
  <c r="C7" i="3"/>
  <c r="B7" i="3"/>
  <c r="G6" i="3"/>
  <c r="F6" i="3"/>
  <c r="E6" i="3"/>
  <c r="D6" i="3"/>
  <c r="C6" i="3"/>
  <c r="B6" i="3"/>
  <c r="A1" i="3"/>
  <c r="A3" i="1"/>
  <c r="C9" i="1"/>
  <c r="C10" i="1"/>
  <c r="E10" i="1"/>
  <c r="E13" i="1"/>
  <c r="E14" i="1"/>
  <c r="E15" i="1"/>
  <c r="E16" i="1"/>
  <c r="C17" i="1"/>
  <c r="C12" i="1" s="1"/>
  <c r="B18" i="1"/>
  <c r="E18" i="1"/>
  <c r="E19" i="1"/>
  <c r="E20" i="1"/>
  <c r="E21" i="1"/>
  <c r="E22" i="1"/>
  <c r="G26" i="1"/>
  <c r="B27" i="1"/>
  <c r="C27" i="1"/>
  <c r="D28" i="1"/>
  <c r="E28" i="1"/>
  <c r="D29" i="1"/>
  <c r="E29" i="1"/>
  <c r="H29" i="1" s="1"/>
  <c r="D31" i="1"/>
  <c r="E31" i="1"/>
  <c r="H31" i="1" s="1"/>
  <c r="B33" i="1"/>
  <c r="C33" i="1"/>
  <c r="E34" i="1"/>
  <c r="D35" i="1"/>
  <c r="E35" i="1"/>
  <c r="D36" i="1"/>
  <c r="E36" i="1"/>
  <c r="D37" i="1"/>
  <c r="E37" i="1"/>
  <c r="D38" i="1"/>
  <c r="E38" i="1"/>
  <c r="D39" i="1"/>
  <c r="E39" i="1"/>
  <c r="D40" i="1"/>
  <c r="E40" i="1"/>
  <c r="D41" i="1"/>
  <c r="E41" i="1"/>
  <c r="D42" i="1"/>
  <c r="E42" i="1"/>
  <c r="D43" i="1"/>
  <c r="E43" i="1"/>
  <c r="D44" i="1"/>
  <c r="H44" i="1" s="1"/>
  <c r="J21" i="7" l="1"/>
  <c r="J25" i="7"/>
  <c r="J96" i="7"/>
  <c r="J95" i="7" s="1"/>
  <c r="J97" i="7"/>
  <c r="J98" i="7"/>
  <c r="B20" i="7"/>
  <c r="B26" i="7"/>
  <c r="G49" i="7"/>
  <c r="J29" i="7"/>
  <c r="B30" i="7"/>
  <c r="J33" i="7"/>
  <c r="J34" i="7"/>
  <c r="F99" i="7"/>
  <c r="J36" i="7"/>
  <c r="J37" i="7"/>
  <c r="J38" i="7"/>
  <c r="J40" i="7"/>
  <c r="J41" i="7"/>
  <c r="J42" i="7"/>
  <c r="J44" i="7"/>
  <c r="J45" i="7"/>
  <c r="J46" i="7"/>
  <c r="D99" i="7"/>
  <c r="D100" i="7" s="1"/>
  <c r="J69" i="7"/>
  <c r="J70" i="7"/>
  <c r="J71" i="7"/>
  <c r="J72" i="7"/>
  <c r="J73" i="7"/>
  <c r="J74" i="7"/>
  <c r="J75" i="7"/>
  <c r="J76" i="7"/>
  <c r="J78" i="7"/>
  <c r="J80" i="7"/>
  <c r="J81" i="7"/>
  <c r="J82" i="7"/>
  <c r="J84" i="7"/>
  <c r="J85" i="7"/>
  <c r="J86" i="7"/>
  <c r="J87" i="7"/>
  <c r="J88" i="7"/>
  <c r="J144" i="7" s="1"/>
  <c r="J145" i="7" s="1"/>
  <c r="J94" i="7"/>
  <c r="I99" i="7"/>
  <c r="C99" i="7"/>
  <c r="C100" i="7" s="1"/>
  <c r="H91" i="9"/>
  <c r="H90" i="9" s="1"/>
  <c r="G90" i="9"/>
  <c r="G67" i="9"/>
  <c r="H67" i="9" s="1"/>
  <c r="H75" i="9"/>
  <c r="G81" i="9"/>
  <c r="H81" i="9" s="1"/>
  <c r="G6" i="9"/>
  <c r="H6" i="9" s="1"/>
  <c r="G8" i="9"/>
  <c r="H8" i="9" s="1"/>
  <c r="G10" i="9"/>
  <c r="H10" i="9" s="1"/>
  <c r="G13" i="9"/>
  <c r="G17" i="9"/>
  <c r="H17" i="9" s="1"/>
  <c r="G21" i="9"/>
  <c r="G24" i="9"/>
  <c r="H24" i="9" s="1"/>
  <c r="G32" i="9"/>
  <c r="H32" i="9" s="1"/>
  <c r="G34" i="9"/>
  <c r="H34" i="9" s="1"/>
  <c r="G36" i="9"/>
  <c r="H36" i="9" s="1"/>
  <c r="G38" i="9"/>
  <c r="H38" i="9" s="1"/>
  <c r="G40" i="9"/>
  <c r="H40" i="9" s="1"/>
  <c r="G46" i="9"/>
  <c r="H46" i="9" s="1"/>
  <c r="G50" i="9"/>
  <c r="G52" i="9"/>
  <c r="H52" i="9" s="1"/>
  <c r="G54" i="9"/>
  <c r="G56" i="9"/>
  <c r="H56" i="9" s="1"/>
  <c r="G59" i="9"/>
  <c r="H59" i="9" s="1"/>
  <c r="G62" i="9"/>
  <c r="H62" i="9" s="1"/>
  <c r="G64" i="9"/>
  <c r="H64" i="9" s="1"/>
  <c r="G70" i="9"/>
  <c r="H72" i="9"/>
  <c r="G84" i="9"/>
  <c r="H84" i="9" s="1"/>
  <c r="G86" i="9"/>
  <c r="H86" i="9" s="1"/>
  <c r="G88" i="9"/>
  <c r="H88" i="9" s="1"/>
  <c r="B49" i="9"/>
  <c r="G97" i="9"/>
  <c r="H97" i="9" s="1"/>
  <c r="H13" i="9"/>
  <c r="G12" i="9"/>
  <c r="H12" i="9" s="1"/>
  <c r="H21" i="9"/>
  <c r="G20" i="9"/>
  <c r="H20" i="9" s="1"/>
  <c r="H50" i="9"/>
  <c r="H54" i="9"/>
  <c r="G53" i="9"/>
  <c r="H53" i="9" s="1"/>
  <c r="H70" i="9"/>
  <c r="G69" i="9"/>
  <c r="H69" i="9" s="1"/>
  <c r="D100" i="9"/>
  <c r="H27" i="9"/>
  <c r="G26" i="9"/>
  <c r="H26" i="9" s="1"/>
  <c r="H31" i="9"/>
  <c r="G30" i="9"/>
  <c r="H30" i="9" s="1"/>
  <c r="B100" i="9"/>
  <c r="F100" i="9"/>
  <c r="H96" i="9"/>
  <c r="G95" i="9"/>
  <c r="E100" i="9"/>
  <c r="C95" i="9"/>
  <c r="C100" i="9" s="1"/>
  <c r="C49" i="6"/>
  <c r="C100" i="6" s="1"/>
  <c r="E49" i="6"/>
  <c r="O94" i="6"/>
  <c r="O97" i="6"/>
  <c r="O98" i="6"/>
  <c r="O99" i="6"/>
  <c r="G100" i="6"/>
  <c r="K100" i="6"/>
  <c r="I100" i="6"/>
  <c r="M100" i="6"/>
  <c r="H7" i="3"/>
  <c r="H8" i="3"/>
  <c r="H9" i="3"/>
  <c r="H10" i="3"/>
  <c r="H11" i="3"/>
  <c r="H13" i="3"/>
  <c r="H14" i="3"/>
  <c r="H15" i="3"/>
  <c r="H16" i="3"/>
  <c r="H17" i="3"/>
  <c r="H18" i="3"/>
  <c r="H19" i="3"/>
  <c r="H71" i="3"/>
  <c r="H73" i="3"/>
  <c r="H75" i="3"/>
  <c r="H77" i="3"/>
  <c r="H79" i="3"/>
  <c r="H81" i="3"/>
  <c r="H83" i="3"/>
  <c r="H85" i="3"/>
  <c r="H87" i="3"/>
  <c r="H89" i="3"/>
  <c r="H92" i="3"/>
  <c r="H21" i="3"/>
  <c r="B20" i="3"/>
  <c r="D20" i="3"/>
  <c r="D100" i="3" s="1"/>
  <c r="F20" i="3"/>
  <c r="F100" i="3" s="1"/>
  <c r="H23" i="3"/>
  <c r="H24" i="3"/>
  <c r="H32" i="3"/>
  <c r="H34" i="3"/>
  <c r="H36" i="3"/>
  <c r="H38" i="3"/>
  <c r="H40" i="3"/>
  <c r="H42" i="3"/>
  <c r="H44" i="3"/>
  <c r="H46" i="3"/>
  <c r="H50" i="3"/>
  <c r="H52" i="3"/>
  <c r="H54" i="3"/>
  <c r="H55" i="3"/>
  <c r="H56" i="3"/>
  <c r="H57" i="3"/>
  <c r="H59" i="3"/>
  <c r="H61" i="3"/>
  <c r="H63" i="3"/>
  <c r="H65" i="3"/>
  <c r="H67" i="3"/>
  <c r="B49" i="3"/>
  <c r="F49" i="3"/>
  <c r="H27" i="4"/>
  <c r="C27" i="4"/>
  <c r="F27" i="4"/>
  <c r="H54" i="4"/>
  <c r="H50" i="4" s="1"/>
  <c r="C54" i="4"/>
  <c r="C50" i="4" s="1"/>
  <c r="F54" i="4"/>
  <c r="C70" i="4"/>
  <c r="G101" i="4"/>
  <c r="H31" i="4"/>
  <c r="F70" i="4"/>
  <c r="D96" i="4"/>
  <c r="I96" i="4" s="1"/>
  <c r="C95" i="4"/>
  <c r="D95" i="4" s="1"/>
  <c r="I95" i="4" s="1"/>
  <c r="D98" i="4"/>
  <c r="I98" i="4" s="1"/>
  <c r="F15" i="8"/>
  <c r="F56" i="8"/>
  <c r="H111" i="8"/>
  <c r="F111" i="8"/>
  <c r="J137" i="8"/>
  <c r="J139" i="8"/>
  <c r="J141" i="8"/>
  <c r="H142" i="8"/>
  <c r="G142" i="8"/>
  <c r="G127" i="8" s="1"/>
  <c r="G126" i="8" s="1"/>
  <c r="G125" i="8" s="1"/>
  <c r="J147" i="8"/>
  <c r="L148" i="8"/>
  <c r="D148" i="8"/>
  <c r="F52" i="8"/>
  <c r="J135" i="8"/>
  <c r="J134" i="8" s="1"/>
  <c r="G134" i="8"/>
  <c r="H216" i="8"/>
  <c r="F29" i="8"/>
  <c r="F8" i="8" s="1"/>
  <c r="F7" i="8" s="1"/>
  <c r="F123" i="8" s="1"/>
  <c r="G31" i="8"/>
  <c r="M100" i="8"/>
  <c r="H99" i="8"/>
  <c r="H97" i="8" s="1"/>
  <c r="E127" i="8"/>
  <c r="E126" i="8" s="1"/>
  <c r="E125" i="8" s="1"/>
  <c r="G152" i="8"/>
  <c r="H191" i="8"/>
  <c r="G117" i="8"/>
  <c r="I117" i="8" s="1"/>
  <c r="J130" i="8"/>
  <c r="J132" i="8"/>
  <c r="J136" i="8"/>
  <c r="J140" i="8"/>
  <c r="J146" i="8"/>
  <c r="G148" i="8"/>
  <c r="J153" i="8"/>
  <c r="J152" i="8" s="1"/>
  <c r="J159" i="8"/>
  <c r="J162" i="8"/>
  <c r="J164" i="8"/>
  <c r="J165" i="8"/>
  <c r="J168" i="8"/>
  <c r="J169" i="8"/>
  <c r="G171" i="8"/>
  <c r="J187" i="8"/>
  <c r="J189" i="8"/>
  <c r="J190" i="8"/>
  <c r="J192" i="8"/>
  <c r="G191" i="8"/>
  <c r="J196" i="8"/>
  <c r="J198" i="8"/>
  <c r="J204" i="8"/>
  <c r="J205" i="8"/>
  <c r="J207" i="8"/>
  <c r="J209" i="8"/>
  <c r="J211" i="8"/>
  <c r="J212" i="8"/>
  <c r="J217" i="8"/>
  <c r="J223" i="8"/>
  <c r="J225" i="8"/>
  <c r="J227" i="8"/>
  <c r="J31" i="8"/>
  <c r="I31" i="8"/>
  <c r="M99" i="8"/>
  <c r="M101" i="8"/>
  <c r="M103" i="8"/>
  <c r="J149" i="8"/>
  <c r="J148" i="8" s="1"/>
  <c r="J172" i="8"/>
  <c r="J193" i="8"/>
  <c r="J233" i="8"/>
  <c r="J128" i="8"/>
  <c r="L128" i="8"/>
  <c r="J133" i="8"/>
  <c r="J138" i="8"/>
  <c r="J143" i="8"/>
  <c r="J144" i="8"/>
  <c r="J151" i="8"/>
  <c r="J155" i="8"/>
  <c r="J157" i="8"/>
  <c r="J161" i="8"/>
  <c r="H171" i="8"/>
  <c r="H127" i="8" s="1"/>
  <c r="F171" i="8"/>
  <c r="F127" i="8" s="1"/>
  <c r="F126" i="8" s="1"/>
  <c r="F125" i="8" s="1"/>
  <c r="J176" i="8"/>
  <c r="J177" i="8"/>
  <c r="J180" i="8"/>
  <c r="J183" i="8"/>
  <c r="J197" i="8"/>
  <c r="J199" i="8"/>
  <c r="J208" i="8"/>
  <c r="J210" i="8"/>
  <c r="J220" i="8"/>
  <c r="J222" i="8"/>
  <c r="J228" i="8"/>
  <c r="H232" i="8"/>
  <c r="J237" i="8"/>
  <c r="H43" i="1"/>
  <c r="H42" i="1"/>
  <c r="H41" i="1"/>
  <c r="H40" i="1"/>
  <c r="H39" i="1"/>
  <c r="H38" i="1"/>
  <c r="H37" i="1"/>
  <c r="E17" i="1"/>
  <c r="C8" i="1"/>
  <c r="C24" i="1" s="1"/>
  <c r="H36" i="1"/>
  <c r="H35" i="1"/>
  <c r="E33" i="1"/>
  <c r="E26" i="1" s="1"/>
  <c r="D27" i="1"/>
  <c r="B26" i="1"/>
  <c r="D33" i="1"/>
  <c r="D26" i="1" s="1"/>
  <c r="E27" i="1"/>
  <c r="C26" i="1"/>
  <c r="J22" i="7"/>
  <c r="J20" i="7" s="1"/>
  <c r="J51" i="7"/>
  <c r="G99" i="7"/>
  <c r="G100" i="7" s="1"/>
  <c r="J7" i="7"/>
  <c r="J11" i="7"/>
  <c r="J16" i="7"/>
  <c r="J24" i="7"/>
  <c r="J27" i="7"/>
  <c r="J28" i="7"/>
  <c r="J31" i="7"/>
  <c r="J32" i="7"/>
  <c r="J35" i="7"/>
  <c r="J39" i="7"/>
  <c r="J43" i="7"/>
  <c r="J47" i="7"/>
  <c r="E49" i="7"/>
  <c r="E99" i="7" s="1"/>
  <c r="E100" i="7" s="1"/>
  <c r="H49" i="7"/>
  <c r="H99" i="7" s="1"/>
  <c r="J52" i="7"/>
  <c r="J58" i="7"/>
  <c r="J63" i="7"/>
  <c r="J67" i="7"/>
  <c r="B68" i="7"/>
  <c r="B49" i="7" s="1"/>
  <c r="E100" i="6"/>
  <c r="D100" i="6"/>
  <c r="O96" i="6"/>
  <c r="O95" i="6" s="1"/>
  <c r="H100" i="6"/>
  <c r="J100" i="6"/>
  <c r="L100" i="6"/>
  <c r="N100" i="6"/>
  <c r="D29" i="4"/>
  <c r="I29" i="4" s="1"/>
  <c r="D99" i="4"/>
  <c r="I99" i="4" s="1"/>
  <c r="H12" i="3"/>
  <c r="H6" i="3"/>
  <c r="H22" i="3"/>
  <c r="H51" i="3"/>
  <c r="C49" i="3"/>
  <c r="C100" i="3" s="1"/>
  <c r="E49" i="3"/>
  <c r="E100" i="3" s="1"/>
  <c r="G49" i="3"/>
  <c r="G100" i="3" s="1"/>
  <c r="H91" i="3"/>
  <c r="B100" i="3"/>
  <c r="H25" i="3"/>
  <c r="H27" i="3"/>
  <c r="H29" i="3"/>
  <c r="H31" i="3"/>
  <c r="H33" i="3"/>
  <c r="H35" i="3"/>
  <c r="H37" i="3"/>
  <c r="H39" i="3"/>
  <c r="H41" i="3"/>
  <c r="H43" i="3"/>
  <c r="H45" i="3"/>
  <c r="H47" i="3"/>
  <c r="H58" i="3"/>
  <c r="H60" i="3"/>
  <c r="H62" i="3"/>
  <c r="H64" i="3"/>
  <c r="H66" i="3"/>
  <c r="H68" i="3"/>
  <c r="H70" i="3"/>
  <c r="H72" i="3"/>
  <c r="H74" i="3"/>
  <c r="H76" i="3"/>
  <c r="H78" i="3"/>
  <c r="H80" i="3"/>
  <c r="H82" i="3"/>
  <c r="H84" i="3"/>
  <c r="H86" i="3"/>
  <c r="H88" i="3"/>
  <c r="H94" i="3"/>
  <c r="H96" i="3"/>
  <c r="H98" i="3"/>
  <c r="E12" i="1"/>
  <c r="H34" i="1"/>
  <c r="H33" i="1" s="1"/>
  <c r="H28" i="1"/>
  <c r="H27" i="1" s="1"/>
  <c r="D18" i="1"/>
  <c r="B99" i="7" l="1"/>
  <c r="B100" i="7" s="1"/>
  <c r="J30" i="7"/>
  <c r="J26" i="7"/>
  <c r="J68" i="7"/>
  <c r="J49" i="7" s="1"/>
  <c r="H49" i="9"/>
  <c r="H95" i="9"/>
  <c r="G49" i="9"/>
  <c r="G100" i="9" s="1"/>
  <c r="H53" i="3"/>
  <c r="F50" i="4"/>
  <c r="F101" i="4" s="1"/>
  <c r="H101" i="4"/>
  <c r="C101" i="4"/>
  <c r="J117" i="8"/>
  <c r="F243" i="8"/>
  <c r="H126" i="8"/>
  <c r="J142" i="8"/>
  <c r="J127" i="8" s="1"/>
  <c r="J126" i="8" s="1"/>
  <c r="J191" i="8"/>
  <c r="J218" i="8"/>
  <c r="J216" i="8" s="1"/>
  <c r="J175" i="8"/>
  <c r="H125" i="8"/>
  <c r="L233" i="8"/>
  <c r="L232" i="8" s="1"/>
  <c r="J232" i="8"/>
  <c r="J171" i="8"/>
  <c r="C46" i="1"/>
  <c r="H26" i="1"/>
  <c r="H95" i="3"/>
  <c r="H30" i="3"/>
  <c r="H26" i="3"/>
  <c r="H20" i="3"/>
  <c r="H69" i="3"/>
  <c r="H90" i="3"/>
  <c r="H18" i="1"/>
  <c r="J99" i="7" l="1"/>
  <c r="J100" i="7" s="1"/>
  <c r="H100" i="9"/>
  <c r="J125" i="8"/>
  <c r="H49" i="3"/>
  <c r="H100" i="3" l="1"/>
  <c r="B22" i="1" l="1"/>
  <c r="D22" i="1" s="1"/>
  <c r="H22" i="1" l="1"/>
  <c r="G22" i="1"/>
  <c r="B226" i="8" l="1"/>
  <c r="D226" i="8" s="1"/>
  <c r="L226" i="8" s="1"/>
  <c r="B227" i="8"/>
  <c r="D227" i="8" s="1"/>
  <c r="L227" i="8" s="1"/>
  <c r="B223" i="8" l="1"/>
  <c r="D223" i="8" s="1"/>
  <c r="L223" i="8" s="1"/>
  <c r="B221" i="8"/>
  <c r="D221" i="8" s="1"/>
  <c r="L221" i="8" s="1"/>
  <c r="B220" i="8"/>
  <c r="D220" i="8" s="1"/>
  <c r="L220" i="8" s="1"/>
  <c r="B219" i="8" l="1"/>
  <c r="B225" i="8"/>
  <c r="D225" i="8" s="1"/>
  <c r="L225" i="8" s="1"/>
  <c r="B222" i="8"/>
  <c r="D222" i="8" s="1"/>
  <c r="L222" i="8" s="1"/>
  <c r="B217" i="8"/>
  <c r="D217" i="8" s="1"/>
  <c r="L217" i="8" s="1"/>
  <c r="D219" i="8" l="1"/>
  <c r="B218" i="8"/>
  <c r="B216" i="8" s="1"/>
  <c r="D218" i="8" l="1"/>
  <c r="D216" i="8" s="1"/>
  <c r="L219" i="8"/>
  <c r="L218" i="8" s="1"/>
  <c r="L216" i="8" s="1"/>
  <c r="B135" i="8" l="1"/>
  <c r="B131" i="8"/>
  <c r="D131" i="8" s="1"/>
  <c r="L131" i="8" s="1"/>
  <c r="B213" i="8"/>
  <c r="B136" i="8" l="1"/>
  <c r="D136" i="8" s="1"/>
  <c r="L136" i="8" s="1"/>
  <c r="B173" i="8"/>
  <c r="B212" i="8"/>
  <c r="D213" i="8"/>
  <c r="D212" i="8" s="1"/>
  <c r="D135" i="8"/>
  <c r="B134" i="8"/>
  <c r="B130" i="8"/>
  <c r="B137" i="8" l="1"/>
  <c r="D137" i="8" s="1"/>
  <c r="L137" i="8" s="1"/>
  <c r="B197" i="8"/>
  <c r="B154" i="8"/>
  <c r="D154" i="8" s="1"/>
  <c r="L154" i="8" s="1"/>
  <c r="L130" i="8"/>
  <c r="D130" i="8"/>
  <c r="L173" i="8"/>
  <c r="D173" i="8"/>
  <c r="L135" i="8"/>
  <c r="L134" i="8" s="1"/>
  <c r="D134" i="8"/>
  <c r="B192" i="8"/>
  <c r="B153" i="8"/>
  <c r="B152" i="8" l="1"/>
  <c r="D153" i="8"/>
  <c r="L192" i="8"/>
  <c r="L191" i="8" s="1"/>
  <c r="B191" i="8"/>
  <c r="B171" i="8" s="1"/>
  <c r="D192" i="8"/>
  <c r="D191" i="8" s="1"/>
  <c r="B159" i="8"/>
  <c r="D159" i="8" s="1"/>
  <c r="L159" i="8" s="1"/>
  <c r="B146" i="8"/>
  <c r="D146" i="8" s="1"/>
  <c r="L146" i="8" s="1"/>
  <c r="B132" i="8"/>
  <c r="B143" i="8"/>
  <c r="D197" i="8"/>
  <c r="D171" i="8" s="1"/>
  <c r="L197" i="8"/>
  <c r="L171" i="8" s="1"/>
  <c r="B147" i="8"/>
  <c r="D147" i="8" s="1"/>
  <c r="L147" i="8" s="1"/>
  <c r="B160" i="8"/>
  <c r="D160" i="8" s="1"/>
  <c r="L160" i="8" s="1"/>
  <c r="B140" i="8"/>
  <c r="D140" i="8" s="1"/>
  <c r="L140" i="8" s="1"/>
  <c r="B141" i="8"/>
  <c r="D141" i="8" s="1"/>
  <c r="L141" i="8" s="1"/>
  <c r="L153" i="8" l="1"/>
  <c r="L152" i="8" s="1"/>
  <c r="D152" i="8"/>
  <c r="B151" i="8"/>
  <c r="D151" i="8" s="1"/>
  <c r="L151" i="8" s="1"/>
  <c r="D143" i="8"/>
  <c r="B142" i="8"/>
  <c r="D132" i="8"/>
  <c r="B127" i="8"/>
  <c r="B126" i="8" s="1"/>
  <c r="B243" i="8" s="1"/>
  <c r="L132" i="8" l="1"/>
  <c r="D142" i="8"/>
  <c r="D127" i="8" s="1"/>
  <c r="D126" i="8" s="1"/>
  <c r="D243" i="8" s="1"/>
  <c r="L143" i="8"/>
  <c r="L142" i="8" s="1"/>
  <c r="L127" i="8" l="1"/>
  <c r="L126" i="8" s="1"/>
  <c r="L243" i="8" s="1"/>
  <c r="H62" i="8" l="1"/>
  <c r="H57" i="8"/>
  <c r="H64" i="8"/>
  <c r="H58" i="8"/>
  <c r="H61" i="8"/>
  <c r="H56" i="8" l="1"/>
  <c r="H59" i="8"/>
  <c r="H65" i="8"/>
  <c r="H60" i="8"/>
  <c r="H68" i="8"/>
  <c r="H63" i="8"/>
  <c r="H66" i="8"/>
  <c r="H67" i="8"/>
  <c r="H70" i="8"/>
  <c r="H71" i="8"/>
  <c r="H69" i="8"/>
  <c r="H55" i="8" l="1"/>
  <c r="H26" i="8" l="1"/>
  <c r="E90" i="8" l="1"/>
  <c r="G90" i="8" s="1"/>
  <c r="E95" i="8"/>
  <c r="G95" i="8" s="1"/>
  <c r="E94" i="8"/>
  <c r="E81" i="8"/>
  <c r="G81" i="8" s="1"/>
  <c r="G94" i="8" l="1"/>
  <c r="E93" i="8"/>
  <c r="G93" i="8" l="1"/>
  <c r="E26" i="8" l="1"/>
  <c r="G26" i="8" s="1"/>
  <c r="E58" i="8"/>
  <c r="G58" i="8" s="1"/>
  <c r="E57" i="8"/>
  <c r="E56" i="8" l="1"/>
  <c r="G57" i="8"/>
  <c r="E70" i="8"/>
  <c r="G70" i="8" s="1"/>
  <c r="E69" i="8"/>
  <c r="G69" i="8" s="1"/>
  <c r="E66" i="8"/>
  <c r="G66" i="8" s="1"/>
  <c r="E63" i="8"/>
  <c r="G63" i="8" s="1"/>
  <c r="J58" i="8"/>
  <c r="I58" i="8"/>
  <c r="E71" i="8"/>
  <c r="G71" i="8" s="1"/>
  <c r="E68" i="8"/>
  <c r="G68" i="8" s="1"/>
  <c r="E67" i="8"/>
  <c r="G67" i="8" s="1"/>
  <c r="E65" i="8"/>
  <c r="G65" i="8" s="1"/>
  <c r="E64" i="8"/>
  <c r="G64" i="8" s="1"/>
  <c r="J26" i="8"/>
  <c r="I26" i="8"/>
  <c r="J63" i="8" l="1"/>
  <c r="I63" i="8"/>
  <c r="J66" i="8"/>
  <c r="I66" i="8"/>
  <c r="J69" i="8"/>
  <c r="I69" i="8"/>
  <c r="J70" i="8"/>
  <c r="I70" i="8"/>
  <c r="J57" i="8"/>
  <c r="J56" i="8" s="1"/>
  <c r="G56" i="8"/>
  <c r="I56" i="8" s="1"/>
  <c r="I57" i="8"/>
  <c r="J64" i="8"/>
  <c r="I64" i="8"/>
  <c r="J65" i="8"/>
  <c r="I65" i="8"/>
  <c r="J67" i="8"/>
  <c r="I67" i="8"/>
  <c r="J68" i="8"/>
  <c r="I68" i="8"/>
  <c r="J71" i="8"/>
  <c r="I71" i="8"/>
  <c r="E53" i="8" l="1"/>
  <c r="G53" i="8" s="1"/>
  <c r="E55" i="8"/>
  <c r="G55" i="8" s="1"/>
  <c r="E60" i="8"/>
  <c r="G60" i="8" s="1"/>
  <c r="E62" i="8"/>
  <c r="G62" i="8" s="1"/>
  <c r="E73" i="8"/>
  <c r="E75" i="8"/>
  <c r="G75" i="8" s="1"/>
  <c r="E77" i="8"/>
  <c r="G77" i="8" s="1"/>
  <c r="E79" i="8"/>
  <c r="G79" i="8" s="1"/>
  <c r="E82" i="8"/>
  <c r="G82" i="8" s="1"/>
  <c r="E84" i="8"/>
  <c r="G84" i="8" s="1"/>
  <c r="E86" i="8"/>
  <c r="G86" i="8" s="1"/>
  <c r="E88" i="8"/>
  <c r="G88" i="8" s="1"/>
  <c r="E91" i="8"/>
  <c r="G91" i="8" s="1"/>
  <c r="E54" i="8"/>
  <c r="G54" i="8" s="1"/>
  <c r="E59" i="8"/>
  <c r="G59" i="8" s="1"/>
  <c r="E61" i="8"/>
  <c r="G61" i="8" s="1"/>
  <c r="E74" i="8"/>
  <c r="G74" i="8" s="1"/>
  <c r="E76" i="8"/>
  <c r="G76" i="8" s="1"/>
  <c r="E78" i="8"/>
  <c r="G78" i="8" s="1"/>
  <c r="E80" i="8"/>
  <c r="G80" i="8" s="1"/>
  <c r="E83" i="8"/>
  <c r="G83" i="8" s="1"/>
  <c r="E85" i="8"/>
  <c r="G85" i="8" s="1"/>
  <c r="E87" i="8"/>
  <c r="G87" i="8" s="1"/>
  <c r="E89" i="8"/>
  <c r="G89" i="8" s="1"/>
  <c r="E92" i="8"/>
  <c r="G92" i="8" s="1"/>
  <c r="G73" i="8" l="1"/>
  <c r="E72" i="8"/>
  <c r="E52" i="8" s="1"/>
  <c r="J62" i="8"/>
  <c r="I62" i="8"/>
  <c r="J60" i="8"/>
  <c r="I60" i="8"/>
  <c r="J55" i="8"/>
  <c r="I55" i="8"/>
  <c r="H94" i="8"/>
  <c r="H95" i="8"/>
  <c r="J61" i="8"/>
  <c r="I61" i="8"/>
  <c r="J59" i="8"/>
  <c r="I59" i="8"/>
  <c r="I95" i="8" l="1"/>
  <c r="J95" i="8"/>
  <c r="I94" i="8"/>
  <c r="H93" i="8"/>
  <c r="I93" i="8" s="1"/>
  <c r="J94" i="8"/>
  <c r="J93" i="8" s="1"/>
  <c r="G72" i="8"/>
  <c r="G52" i="8" l="1"/>
  <c r="E107" i="8" l="1"/>
  <c r="G107" i="8" s="1"/>
  <c r="E108" i="8"/>
  <c r="G108" i="8" s="1"/>
  <c r="E109" i="8"/>
  <c r="G109" i="8" s="1"/>
  <c r="E119" i="8" l="1"/>
  <c r="G119" i="8" s="1"/>
  <c r="B20" i="1"/>
  <c r="D20" i="1" s="1"/>
  <c r="E106" i="8"/>
  <c r="G106" i="8" s="1"/>
  <c r="E98" i="8"/>
  <c r="G98" i="8" s="1"/>
  <c r="E120" i="8"/>
  <c r="G120" i="8" s="1"/>
  <c r="B21" i="1"/>
  <c r="D21" i="1" s="1"/>
  <c r="E118" i="8"/>
  <c r="B19" i="1"/>
  <c r="E115" i="8"/>
  <c r="G115" i="8" s="1"/>
  <c r="J115" i="8" s="1"/>
  <c r="B16" i="1"/>
  <c r="D16" i="1" s="1"/>
  <c r="H16" i="1" s="1"/>
  <c r="E113" i="8"/>
  <c r="G113" i="8" s="1"/>
  <c r="B14" i="1"/>
  <c r="D14" i="1" s="1"/>
  <c r="E103" i="8"/>
  <c r="G103" i="8" s="1"/>
  <c r="E100" i="8"/>
  <c r="E50" i="8"/>
  <c r="G50" i="8" s="1"/>
  <c r="E48" i="8"/>
  <c r="G48" i="8" s="1"/>
  <c r="E39" i="8"/>
  <c r="G39" i="8" s="1"/>
  <c r="E30" i="8"/>
  <c r="G30" i="8" s="1"/>
  <c r="E28" i="8"/>
  <c r="G28" i="8" s="1"/>
  <c r="E27" i="8"/>
  <c r="G27" i="8" s="1"/>
  <c r="E22" i="8"/>
  <c r="G22" i="8" s="1"/>
  <c r="E12" i="8"/>
  <c r="G12" i="8" s="1"/>
  <c r="E10" i="8"/>
  <c r="G10" i="8" s="1"/>
  <c r="E43" i="8"/>
  <c r="G43" i="8" s="1"/>
  <c r="E42" i="8"/>
  <c r="G42" i="8" s="1"/>
  <c r="E35" i="8"/>
  <c r="G35" i="8" s="1"/>
  <c r="E19" i="8"/>
  <c r="G19" i="8" s="1"/>
  <c r="E17" i="8"/>
  <c r="G17" i="8" s="1"/>
  <c r="E114" i="8"/>
  <c r="G114" i="8" s="1"/>
  <c r="B15" i="1"/>
  <c r="D15" i="1" s="1"/>
  <c r="E112" i="8"/>
  <c r="G112" i="8" s="1"/>
  <c r="B13" i="1"/>
  <c r="E104" i="8"/>
  <c r="G104" i="8" s="1"/>
  <c r="E102" i="8"/>
  <c r="G102" i="8" s="1"/>
  <c r="E101" i="8"/>
  <c r="G101" i="8" s="1"/>
  <c r="E49" i="8"/>
  <c r="G49" i="8" s="1"/>
  <c r="E46" i="8"/>
  <c r="G46" i="8" s="1"/>
  <c r="E41" i="8"/>
  <c r="G41" i="8" s="1"/>
  <c r="E38" i="8"/>
  <c r="G38" i="8" s="1"/>
  <c r="E25" i="8"/>
  <c r="G25" i="8" s="1"/>
  <c r="E21" i="8"/>
  <c r="G21" i="8" s="1"/>
  <c r="E13" i="8"/>
  <c r="G13" i="8" s="1"/>
  <c r="E11" i="8"/>
  <c r="G11" i="8" s="1"/>
  <c r="E47" i="8"/>
  <c r="G47" i="8" s="1"/>
  <c r="E44" i="8"/>
  <c r="G44" i="8" s="1"/>
  <c r="E37" i="8"/>
  <c r="G37" i="8" s="1"/>
  <c r="E24" i="8"/>
  <c r="G24" i="8" s="1"/>
  <c r="E18" i="8"/>
  <c r="G18" i="8" s="1"/>
  <c r="E121" i="8"/>
  <c r="G121" i="8" s="1"/>
  <c r="E14" i="8"/>
  <c r="G14" i="8" s="1"/>
  <c r="J109" i="8"/>
  <c r="I109" i="8"/>
  <c r="J108" i="8"/>
  <c r="I108" i="8"/>
  <c r="J107" i="8"/>
  <c r="I107" i="8"/>
  <c r="E29" i="8"/>
  <c r="H85" i="8"/>
  <c r="H84" i="8"/>
  <c r="H89" i="8"/>
  <c r="H86" i="8"/>
  <c r="H83" i="8"/>
  <c r="H78" i="8"/>
  <c r="H77" i="8"/>
  <c r="H76" i="8"/>
  <c r="H75" i="8"/>
  <c r="H74" i="8"/>
  <c r="H35" i="8"/>
  <c r="I35" i="8" s="1"/>
  <c r="H19" i="8"/>
  <c r="I19" i="8" s="1"/>
  <c r="H18" i="8"/>
  <c r="I18" i="8" s="1"/>
  <c r="H17" i="8"/>
  <c r="I17" i="8" s="1"/>
  <c r="H88" i="8"/>
  <c r="H87" i="8"/>
  <c r="H82" i="8"/>
  <c r="H79" i="8"/>
  <c r="H92" i="8"/>
  <c r="H91" i="8"/>
  <c r="H81" i="8"/>
  <c r="H80" i="8"/>
  <c r="H47" i="8"/>
  <c r="I47" i="8" s="1"/>
  <c r="H54" i="8"/>
  <c r="H50" i="8"/>
  <c r="I50" i="8" s="1"/>
  <c r="H49" i="8"/>
  <c r="I49" i="8" s="1"/>
  <c r="H40" i="8"/>
  <c r="H39" i="8"/>
  <c r="I39" i="8" s="1"/>
  <c r="H38" i="8"/>
  <c r="I38" i="8" s="1"/>
  <c r="H37" i="8"/>
  <c r="I37" i="8" s="1"/>
  <c r="E23" i="8"/>
  <c r="H46" i="8"/>
  <c r="I46" i="8" s="1"/>
  <c r="H44" i="8"/>
  <c r="I44" i="8" s="1"/>
  <c r="H43" i="8"/>
  <c r="I43" i="8" s="1"/>
  <c r="H25" i="8"/>
  <c r="I25" i="8" s="1"/>
  <c r="H12" i="8"/>
  <c r="I12" i="8" s="1"/>
  <c r="H11" i="8"/>
  <c r="I11" i="8" s="1"/>
  <c r="H10" i="8"/>
  <c r="I10" i="8" s="1"/>
  <c r="H48" i="8"/>
  <c r="I48" i="8" s="1"/>
  <c r="H41" i="8"/>
  <c r="I41" i="8" s="1"/>
  <c r="I54" i="8" l="1"/>
  <c r="J54" i="8"/>
  <c r="I81" i="8"/>
  <c r="J81" i="8"/>
  <c r="I91" i="8"/>
  <c r="J91" i="8"/>
  <c r="I79" i="8"/>
  <c r="J79" i="8"/>
  <c r="I87" i="8"/>
  <c r="J87" i="8"/>
  <c r="I74" i="8"/>
  <c r="J74" i="8"/>
  <c r="I76" i="8"/>
  <c r="J76" i="8"/>
  <c r="I78" i="8"/>
  <c r="J78" i="8"/>
  <c r="I86" i="8"/>
  <c r="J86" i="8"/>
  <c r="I85" i="8"/>
  <c r="J85" i="8"/>
  <c r="E9" i="8"/>
  <c r="E36" i="8"/>
  <c r="G36" i="8" s="1"/>
  <c r="E20" i="8"/>
  <c r="G20" i="8" s="1"/>
  <c r="J18" i="8"/>
  <c r="G23" i="8"/>
  <c r="J37" i="8"/>
  <c r="J44" i="8"/>
  <c r="J47" i="8"/>
  <c r="J38" i="8"/>
  <c r="J41" i="8"/>
  <c r="J46" i="8"/>
  <c r="J49" i="8"/>
  <c r="I112" i="8"/>
  <c r="J112" i="8"/>
  <c r="J114" i="8"/>
  <c r="I114" i="8"/>
  <c r="J17" i="8"/>
  <c r="J19" i="8"/>
  <c r="J35" i="8"/>
  <c r="J10" i="8"/>
  <c r="J12" i="8"/>
  <c r="G14" i="1"/>
  <c r="H14" i="1"/>
  <c r="J113" i="8"/>
  <c r="I113" i="8"/>
  <c r="D19" i="1"/>
  <c r="B17" i="1"/>
  <c r="B12" i="1" s="1"/>
  <c r="H21" i="1"/>
  <c r="G21" i="1"/>
  <c r="J106" i="8"/>
  <c r="I106" i="8"/>
  <c r="H20" i="1"/>
  <c r="G20" i="1"/>
  <c r="I80" i="8"/>
  <c r="J80" i="8"/>
  <c r="I92" i="8"/>
  <c r="J92" i="8"/>
  <c r="I82" i="8"/>
  <c r="J82" i="8"/>
  <c r="J88" i="8"/>
  <c r="I88" i="8"/>
  <c r="I75" i="8"/>
  <c r="J75" i="8"/>
  <c r="I77" i="8"/>
  <c r="J77" i="8"/>
  <c r="I83" i="8"/>
  <c r="J83" i="8"/>
  <c r="I89" i="8"/>
  <c r="J89" i="8"/>
  <c r="B10" i="1"/>
  <c r="D10" i="1" s="1"/>
  <c r="H73" i="8"/>
  <c r="I84" i="8"/>
  <c r="J84" i="8"/>
  <c r="H90" i="8"/>
  <c r="H53" i="8"/>
  <c r="E40" i="8"/>
  <c r="G40" i="8" s="1"/>
  <c r="J40" i="8" s="1"/>
  <c r="J121" i="8"/>
  <c r="I121" i="8"/>
  <c r="J11" i="8"/>
  <c r="J25" i="8"/>
  <c r="J101" i="8"/>
  <c r="I101" i="8"/>
  <c r="I102" i="8"/>
  <c r="J102" i="8"/>
  <c r="J104" i="8"/>
  <c r="I104" i="8"/>
  <c r="D13" i="1"/>
  <c r="H15" i="1"/>
  <c r="G15" i="1"/>
  <c r="J43" i="8"/>
  <c r="G29" i="8"/>
  <c r="J39" i="8"/>
  <c r="J48" i="8"/>
  <c r="J50" i="8"/>
  <c r="G100" i="8"/>
  <c r="E99" i="8"/>
  <c r="E97" i="8" s="1"/>
  <c r="J103" i="8"/>
  <c r="I103" i="8"/>
  <c r="G118" i="8"/>
  <c r="E116" i="8"/>
  <c r="E111" i="8" s="1"/>
  <c r="J120" i="8"/>
  <c r="I120" i="8"/>
  <c r="I98" i="8"/>
  <c r="J98" i="8"/>
  <c r="J119" i="8"/>
  <c r="I119" i="8"/>
  <c r="H36" i="8"/>
  <c r="I36" i="8" s="1"/>
  <c r="H14" i="8"/>
  <c r="I14" i="8" s="1"/>
  <c r="H28" i="8"/>
  <c r="I28" i="8" s="1"/>
  <c r="H16" i="8"/>
  <c r="H30" i="8"/>
  <c r="J30" i="8" s="1"/>
  <c r="J29" i="8" s="1"/>
  <c r="H9" i="8"/>
  <c r="H13" i="8"/>
  <c r="I13" i="8" s="1"/>
  <c r="E34" i="8"/>
  <c r="G34" i="8" s="1"/>
  <c r="E45" i="8" l="1"/>
  <c r="G45" i="8" s="1"/>
  <c r="E32" i="8"/>
  <c r="G32" i="8" s="1"/>
  <c r="G33" i="8"/>
  <c r="H22" i="8"/>
  <c r="J118" i="8"/>
  <c r="J116" i="8" s="1"/>
  <c r="G116" i="8"/>
  <c r="I118" i="8"/>
  <c r="G13" i="1"/>
  <c r="H13" i="1"/>
  <c r="J13" i="8"/>
  <c r="J14" i="8"/>
  <c r="I40" i="8"/>
  <c r="I30" i="8"/>
  <c r="H29" i="8"/>
  <c r="H15" i="8"/>
  <c r="J100" i="8"/>
  <c r="J99" i="8" s="1"/>
  <c r="J97" i="8" s="1"/>
  <c r="I100" i="8"/>
  <c r="G99" i="8"/>
  <c r="I29" i="8"/>
  <c r="J28" i="8"/>
  <c r="H52" i="8"/>
  <c r="I53" i="8"/>
  <c r="J53" i="8"/>
  <c r="I90" i="8"/>
  <c r="J90" i="8"/>
  <c r="H72" i="8"/>
  <c r="I72" i="8" s="1"/>
  <c r="I73" i="8"/>
  <c r="J73" i="8"/>
  <c r="J72" i="8" s="1"/>
  <c r="H10" i="1"/>
  <c r="G10" i="1"/>
  <c r="H19" i="1"/>
  <c r="H17" i="1" s="1"/>
  <c r="G19" i="1"/>
  <c r="D17" i="1"/>
  <c r="G17" i="1" s="1"/>
  <c r="J111" i="8"/>
  <c r="J36" i="8"/>
  <c r="G9" i="8"/>
  <c r="I9" i="8" s="1"/>
  <c r="H27" i="8"/>
  <c r="H20" i="8"/>
  <c r="J20" i="8" s="1"/>
  <c r="H24" i="8"/>
  <c r="H42" i="8"/>
  <c r="H34" i="8"/>
  <c r="H33" i="8" s="1"/>
  <c r="E16" i="8"/>
  <c r="G16" i="8" s="1"/>
  <c r="H21" i="8"/>
  <c r="H45" i="8"/>
  <c r="I45" i="8" s="1"/>
  <c r="I42" i="8" l="1"/>
  <c r="J42" i="8"/>
  <c r="H23" i="8"/>
  <c r="I23" i="8" s="1"/>
  <c r="I24" i="8"/>
  <c r="J24" i="8"/>
  <c r="J23" i="8" s="1"/>
  <c r="I27" i="8"/>
  <c r="J27" i="8"/>
  <c r="E33" i="8"/>
  <c r="I20" i="8"/>
  <c r="J52" i="8"/>
  <c r="I52" i="8"/>
  <c r="I99" i="8"/>
  <c r="G97" i="8"/>
  <c r="I97" i="8" s="1"/>
  <c r="H12" i="1"/>
  <c r="I22" i="8"/>
  <c r="J22" i="8"/>
  <c r="I33" i="8"/>
  <c r="J45" i="8"/>
  <c r="I21" i="8"/>
  <c r="J21" i="8"/>
  <c r="J16" i="8"/>
  <c r="J15" i="8" s="1"/>
  <c r="G15" i="8"/>
  <c r="I15" i="8" s="1"/>
  <c r="J9" i="8"/>
  <c r="G8" i="8"/>
  <c r="G7" i="8" s="1"/>
  <c r="I16" i="8"/>
  <c r="D12" i="1"/>
  <c r="I116" i="8"/>
  <c r="G111" i="8"/>
  <c r="I111" i="8" s="1"/>
  <c r="J34" i="8"/>
  <c r="J33" i="8" s="1"/>
  <c r="I34" i="8"/>
  <c r="H32" i="8"/>
  <c r="I32" i="8" s="1"/>
  <c r="H8" i="8" l="1"/>
  <c r="E15" i="8"/>
  <c r="E8" i="8" s="1"/>
  <c r="E7" i="8" s="1"/>
  <c r="E123" i="8" s="1"/>
  <c r="E243" i="8" s="1"/>
  <c r="G12" i="1"/>
  <c r="G123" i="8"/>
  <c r="G243" i="8" s="1"/>
  <c r="J32" i="8"/>
  <c r="J8" i="8" s="1"/>
  <c r="J7" i="8" s="1"/>
  <c r="J123" i="8" s="1"/>
  <c r="J243" i="8" s="1"/>
  <c r="H7" i="8" l="1"/>
  <c r="I8" i="8"/>
  <c r="E9" i="1"/>
  <c r="B9" i="1"/>
  <c r="H123" i="8" l="1"/>
  <c r="I7" i="8"/>
  <c r="D9" i="1"/>
  <c r="B8" i="1"/>
  <c r="B24" i="1" s="1"/>
  <c r="B46" i="1" s="1"/>
  <c r="E8" i="1"/>
  <c r="E24" i="1" s="1"/>
  <c r="G9" i="1"/>
  <c r="E46" i="1" l="1"/>
  <c r="H9" i="1"/>
  <c r="H8" i="1" s="1"/>
  <c r="H24" i="1" s="1"/>
  <c r="H46" i="1" s="1"/>
  <c r="D8" i="1"/>
  <c r="I123" i="8"/>
  <c r="H243" i="8"/>
  <c r="I243" i="8" s="1"/>
  <c r="G8" i="1" l="1"/>
  <c r="D24" i="1"/>
  <c r="D46" i="1" l="1"/>
  <c r="G46" i="1" s="1"/>
  <c r="G24" i="1"/>
  <c r="B57" i="6" l="1"/>
  <c r="O57" i="6" s="1"/>
  <c r="B22" i="6" l="1"/>
  <c r="O22" i="6" s="1"/>
  <c r="B58" i="6" l="1"/>
  <c r="O58" i="6" s="1"/>
  <c r="B92" i="6"/>
  <c r="E58" i="4"/>
  <c r="B23" i="6"/>
  <c r="O23" i="6" s="1"/>
  <c r="E59" i="4" l="1"/>
  <c r="E24" i="4" l="1"/>
  <c r="E93" i="4" l="1"/>
  <c r="B91" i="6" l="1"/>
  <c r="O91" i="6" s="1"/>
  <c r="B90" i="6" l="1"/>
  <c r="O90" i="6" s="1"/>
  <c r="E92" i="4"/>
  <c r="E91" i="4" s="1"/>
  <c r="B87" i="6" l="1"/>
  <c r="O87" i="6" s="1"/>
  <c r="B15" i="6"/>
  <c r="O15" i="6" s="1"/>
  <c r="B54" i="6"/>
  <c r="B61" i="6"/>
  <c r="O61" i="6" s="1"/>
  <c r="B60" i="6"/>
  <c r="O60" i="6" s="1"/>
  <c r="B63" i="6"/>
  <c r="O63" i="6" s="1"/>
  <c r="B64" i="6"/>
  <c r="O64" i="6" s="1"/>
  <c r="B68" i="6"/>
  <c r="O68" i="6" s="1"/>
  <c r="B70" i="6"/>
  <c r="B84" i="6"/>
  <c r="O84" i="6" s="1"/>
  <c r="B67" i="6"/>
  <c r="O67" i="6" s="1"/>
  <c r="B62" i="6"/>
  <c r="O62" i="6" s="1"/>
  <c r="B79" i="6"/>
  <c r="O79" i="6" s="1"/>
  <c r="B76" i="6"/>
  <c r="O76" i="6" s="1"/>
  <c r="B8" i="6"/>
  <c r="O8" i="6" s="1"/>
  <c r="B80" i="6"/>
  <c r="O80" i="6" s="1"/>
  <c r="B24" i="6"/>
  <c r="O24" i="6" s="1"/>
  <c r="B65" i="6"/>
  <c r="O65" i="6" s="1"/>
  <c r="B81" i="6"/>
  <c r="O81" i="6" s="1"/>
  <c r="B66" i="6"/>
  <c r="O66" i="6" s="1"/>
  <c r="B59" i="6"/>
  <c r="O59" i="6" s="1"/>
  <c r="B16" i="6"/>
  <c r="O16" i="6" s="1"/>
  <c r="B50" i="6"/>
  <c r="B10" i="6"/>
  <c r="O10" i="6" s="1"/>
  <c r="B43" i="6"/>
  <c r="O43" i="6" s="1"/>
  <c r="B89" i="6"/>
  <c r="O89" i="6" s="1"/>
  <c r="B25" i="6"/>
  <c r="O25" i="6" s="1"/>
  <c r="B39" i="6"/>
  <c r="O39" i="6" s="1"/>
  <c r="B6" i="6"/>
  <c r="B19" i="6"/>
  <c r="O19" i="6" s="1"/>
  <c r="B29" i="6" l="1"/>
  <c r="O29" i="6" s="1"/>
  <c r="O6" i="6"/>
  <c r="B38" i="6"/>
  <c r="O38" i="6" s="1"/>
  <c r="B42" i="6"/>
  <c r="O42" i="6" s="1"/>
  <c r="B37" i="6"/>
  <c r="O37" i="6" s="1"/>
  <c r="B34" i="6"/>
  <c r="O34" i="6" s="1"/>
  <c r="B33" i="6"/>
  <c r="O33" i="6" s="1"/>
  <c r="B7" i="6"/>
  <c r="O7" i="6" s="1"/>
  <c r="B36" i="6"/>
  <c r="O36" i="6" s="1"/>
  <c r="B40" i="6"/>
  <c r="O40" i="6" s="1"/>
  <c r="B11" i="6"/>
  <c r="O11" i="6" s="1"/>
  <c r="B47" i="6"/>
  <c r="O47" i="6" s="1"/>
  <c r="B73" i="6"/>
  <c r="O73" i="6" s="1"/>
  <c r="B71" i="6"/>
  <c r="O71" i="6" s="1"/>
  <c r="B35" i="6"/>
  <c r="O35" i="6" s="1"/>
  <c r="B75" i="6"/>
  <c r="O75" i="6" s="1"/>
  <c r="B72" i="6"/>
  <c r="O72" i="6" s="1"/>
  <c r="B86" i="6"/>
  <c r="O86" i="6" s="1"/>
  <c r="B77" i="6"/>
  <c r="O77" i="6" s="1"/>
  <c r="B88" i="6"/>
  <c r="O88" i="6" s="1"/>
  <c r="B78" i="6"/>
  <c r="O78" i="6" s="1"/>
  <c r="O70" i="6"/>
  <c r="O69" i="6" s="1"/>
  <c r="O54" i="6"/>
  <c r="B41" i="6"/>
  <c r="O41" i="6" s="1"/>
  <c r="O50" i="6"/>
  <c r="B18" i="6"/>
  <c r="O18" i="6" s="1"/>
  <c r="B17" i="6"/>
  <c r="O17" i="6" s="1"/>
  <c r="B51" i="6"/>
  <c r="O51" i="6" s="1"/>
  <c r="B85" i="6"/>
  <c r="O85" i="6" s="1"/>
  <c r="B31" i="6"/>
  <c r="B46" i="6"/>
  <c r="O46" i="6" s="1"/>
  <c r="B45" i="6"/>
  <c r="O45" i="6" s="1"/>
  <c r="B32" i="6"/>
  <c r="O32" i="6" s="1"/>
  <c r="B83" i="6"/>
  <c r="O83" i="6" s="1"/>
  <c r="B9" i="6"/>
  <c r="O9" i="6" s="1"/>
  <c r="B56" i="6"/>
  <c r="O56" i="6" s="1"/>
  <c r="B52" i="6"/>
  <c r="O52" i="6" s="1"/>
  <c r="B82" i="6"/>
  <c r="O82" i="6" s="1"/>
  <c r="B74" i="6"/>
  <c r="O74" i="6" s="1"/>
  <c r="B44" i="6"/>
  <c r="O44" i="6" s="1"/>
  <c r="E79" i="4"/>
  <c r="E86" i="4"/>
  <c r="E30" i="4"/>
  <c r="E34" i="4"/>
  <c r="E75" i="4"/>
  <c r="E39" i="4"/>
  <c r="E78" i="4"/>
  <c r="E33" i="4"/>
  <c r="E42" i="4"/>
  <c r="E12" i="4"/>
  <c r="B69" i="6" l="1"/>
  <c r="E73" i="4"/>
  <c r="E18" i="4"/>
  <c r="E45" i="4"/>
  <c r="B30" i="6"/>
  <c r="O31" i="6"/>
  <c r="O30" i="6" s="1"/>
  <c r="E57" i="4"/>
  <c r="E84" i="4"/>
  <c r="E48" i="4"/>
  <c r="E43" i="4"/>
  <c r="E32" i="4"/>
  <c r="E31" i="4" s="1"/>
  <c r="E61" i="4"/>
  <c r="E68" i="4"/>
  <c r="E17" i="4"/>
  <c r="E20" i="4"/>
  <c r="E25" i="4"/>
  <c r="E44" i="4"/>
  <c r="E53" i="4"/>
  <c r="E83" i="4"/>
  <c r="E35" i="4"/>
  <c r="E85" i="4"/>
  <c r="E8" i="4"/>
  <c r="E10" i="4"/>
  <c r="E89" i="4"/>
  <c r="E77" i="4"/>
  <c r="E47" i="4"/>
  <c r="E81" i="4"/>
  <c r="E46" i="4"/>
  <c r="E36" i="4"/>
  <c r="E16" i="4"/>
  <c r="E88" i="4"/>
  <c r="E74" i="4" l="1"/>
  <c r="E72" i="4"/>
  <c r="E71" i="4"/>
  <c r="E70" i="4" s="1"/>
  <c r="E26" i="4"/>
  <c r="E90" i="4"/>
  <c r="E87" i="4"/>
  <c r="E52" i="4"/>
  <c r="E19" i="4"/>
  <c r="E55" i="4"/>
  <c r="E11" i="4"/>
  <c r="E7" i="4"/>
  <c r="E64" i="4"/>
  <c r="E60" i="4"/>
  <c r="E65" i="4"/>
  <c r="E76" i="4"/>
  <c r="E67" i="4"/>
  <c r="E69" i="4"/>
  <c r="E62" i="4"/>
  <c r="E66" i="4"/>
  <c r="E63" i="4"/>
  <c r="E41" i="4"/>
  <c r="E37" i="4"/>
  <c r="E38" i="4"/>
  <c r="E40" i="4"/>
  <c r="E9" i="4"/>
  <c r="E82" i="4"/>
  <c r="E80" i="4"/>
  <c r="E51" i="4"/>
  <c r="B55" i="6" l="1"/>
  <c r="O55" i="6" l="1"/>
  <c r="O53" i="6" s="1"/>
  <c r="O49" i="6" s="1"/>
  <c r="B53" i="6"/>
  <c r="B49" i="6" s="1"/>
  <c r="E23" i="4"/>
  <c r="B27" i="6" l="1"/>
  <c r="B21" i="6"/>
  <c r="E56" i="4"/>
  <c r="E54" i="4" s="1"/>
  <c r="E50" i="4" s="1"/>
  <c r="O21" i="6" l="1"/>
  <c r="O20" i="6" s="1"/>
  <c r="B20" i="6"/>
  <c r="B26" i="6"/>
  <c r="O27" i="6"/>
  <c r="O26" i="6" s="1"/>
  <c r="E22" i="4" l="1"/>
  <c r="E21" i="4" s="1"/>
  <c r="E28" i="4"/>
  <c r="E27" i="4" s="1"/>
  <c r="B14" i="6" l="1"/>
  <c r="O14" i="6" s="1"/>
  <c r="B13" i="6" l="1"/>
  <c r="E15" i="4"/>
  <c r="O13" i="6" l="1"/>
  <c r="O12" i="6" s="1"/>
  <c r="O100" i="6" s="1"/>
  <c r="B12" i="6"/>
  <c r="B100" i="6" s="1"/>
  <c r="E14" i="4" l="1"/>
  <c r="E13" i="4" s="1"/>
  <c r="E101" i="4" s="1"/>
  <c r="A3" i="9" l="1"/>
  <c r="A3" i="7"/>
  <c r="A3" i="6"/>
  <c r="A3" i="3"/>
  <c r="B59" i="4" l="1"/>
  <c r="D59" i="4" s="1"/>
  <c r="I59" i="4" s="1"/>
  <c r="B60" i="4"/>
  <c r="D60" i="4" s="1"/>
  <c r="I60" i="4" s="1"/>
  <c r="B62" i="4"/>
  <c r="D62" i="4" s="1"/>
  <c r="I62" i="4" s="1"/>
  <c r="B72" i="4"/>
  <c r="D72" i="4" s="1"/>
  <c r="I72" i="4" s="1"/>
  <c r="B76" i="4"/>
  <c r="D76" i="4" s="1"/>
  <c r="I76" i="4" s="1"/>
  <c r="B77" i="4"/>
  <c r="D77" i="4" s="1"/>
  <c r="I77" i="4" s="1"/>
  <c r="B78" i="4"/>
  <c r="D78" i="4" s="1"/>
  <c r="I78" i="4" s="1"/>
  <c r="B79" i="4"/>
  <c r="D79" i="4" s="1"/>
  <c r="I79" i="4" s="1"/>
  <c r="B80" i="4"/>
  <c r="D80" i="4" s="1"/>
  <c r="I80" i="4" s="1"/>
  <c r="B82" i="4"/>
  <c r="D82" i="4" s="1"/>
  <c r="I82" i="4" s="1"/>
  <c r="B85" i="4"/>
  <c r="D85" i="4" s="1"/>
  <c r="I85" i="4" s="1"/>
  <c r="B93" i="4"/>
  <c r="B52" i="4"/>
  <c r="D52" i="4" s="1"/>
  <c r="I52" i="4" s="1"/>
  <c r="B53" i="4"/>
  <c r="D53" i="4" s="1"/>
  <c r="I53" i="4" s="1"/>
  <c r="B56" i="4"/>
  <c r="D56" i="4" s="1"/>
  <c r="I56" i="4" s="1"/>
  <c r="D93" i="4" l="1"/>
  <c r="I93" i="4" s="1"/>
  <c r="B51" i="4"/>
  <c r="D51" i="4" s="1"/>
  <c r="B65" i="4"/>
  <c r="D65" i="4" s="1"/>
  <c r="I65" i="4" s="1"/>
  <c r="B57" i="4"/>
  <c r="D57" i="4" s="1"/>
  <c r="I57" i="4" s="1"/>
  <c r="B83" i="4"/>
  <c r="D83" i="4" s="1"/>
  <c r="I83" i="4" s="1"/>
  <c r="B75" i="4"/>
  <c r="D75" i="4" s="1"/>
  <c r="I75" i="4" s="1"/>
  <c r="B73" i="4"/>
  <c r="D73" i="4" s="1"/>
  <c r="I73" i="4" s="1"/>
  <c r="B64" i="4"/>
  <c r="D64" i="4" s="1"/>
  <c r="I64" i="4" s="1"/>
  <c r="B63" i="4"/>
  <c r="D63" i="4" s="1"/>
  <c r="I63" i="4" s="1"/>
  <c r="B90" i="4"/>
  <c r="D90" i="4" s="1"/>
  <c r="I90" i="4" s="1"/>
  <c r="B89" i="4"/>
  <c r="D89" i="4" s="1"/>
  <c r="I89" i="4" s="1"/>
  <c r="B86" i="4"/>
  <c r="D86" i="4" s="1"/>
  <c r="I86" i="4" s="1"/>
  <c r="B84" i="4"/>
  <c r="D84" i="4" s="1"/>
  <c r="I84" i="4" s="1"/>
  <c r="B74" i="4"/>
  <c r="D74" i="4" s="1"/>
  <c r="I74" i="4" s="1"/>
  <c r="B66" i="4"/>
  <c r="D66" i="4" s="1"/>
  <c r="I66" i="4" s="1"/>
  <c r="B61" i="4"/>
  <c r="D61" i="4" s="1"/>
  <c r="I61" i="4" s="1"/>
  <c r="B81" i="4"/>
  <c r="D81" i="4" s="1"/>
  <c r="I81" i="4" s="1"/>
  <c r="B67" i="4"/>
  <c r="D67" i="4" s="1"/>
  <c r="I67" i="4" s="1"/>
  <c r="B88" i="4"/>
  <c r="D88" i="4" s="1"/>
  <c r="I88" i="4" s="1"/>
  <c r="B87" i="4"/>
  <c r="D87" i="4" s="1"/>
  <c r="I87" i="4" s="1"/>
  <c r="B58" i="4"/>
  <c r="D58" i="4" s="1"/>
  <c r="I58" i="4" s="1"/>
  <c r="B69" i="4"/>
  <c r="D69" i="4" s="1"/>
  <c r="I69" i="4" s="1"/>
  <c r="B68" i="4"/>
  <c r="D68" i="4" s="1"/>
  <c r="I68" i="4" s="1"/>
  <c r="I51" i="4" l="1"/>
  <c r="B55" i="4"/>
  <c r="B71" i="4"/>
  <c r="D71" i="4" l="1"/>
  <c r="B70" i="4"/>
  <c r="B54" i="4"/>
  <c r="D55" i="4"/>
  <c r="B92" i="4"/>
  <c r="I55" i="4" l="1"/>
  <c r="I54" i="4" s="1"/>
  <c r="D54" i="4"/>
  <c r="D92" i="4"/>
  <c r="B91" i="4"/>
  <c r="B50" i="4" s="1"/>
  <c r="D70" i="4"/>
  <c r="I70" i="4" s="1"/>
  <c r="I71" i="4"/>
  <c r="D91" i="4" l="1"/>
  <c r="I92" i="4"/>
  <c r="I91" i="4" s="1"/>
  <c r="I50" i="4" s="1"/>
  <c r="D50" i="4"/>
  <c r="B12" i="4" l="1"/>
  <c r="D12" i="4" s="1"/>
  <c r="I12" i="4" s="1"/>
  <c r="B23" i="4"/>
  <c r="D23" i="4" s="1"/>
  <c r="I23" i="4" s="1"/>
  <c r="B24" i="4"/>
  <c r="D24" i="4" s="1"/>
  <c r="I24" i="4" s="1"/>
  <c r="B25" i="4"/>
  <c r="D25" i="4" s="1"/>
  <c r="I25" i="4" s="1"/>
  <c r="B35" i="4"/>
  <c r="D35" i="4" s="1"/>
  <c r="I35" i="4" s="1"/>
  <c r="B38" i="4"/>
  <c r="D38" i="4" s="1"/>
  <c r="I38" i="4" s="1"/>
  <c r="B39" i="4"/>
  <c r="D39" i="4" s="1"/>
  <c r="I39" i="4" s="1"/>
  <c r="B40" i="4"/>
  <c r="D40" i="4" s="1"/>
  <c r="I40" i="4" s="1"/>
  <c r="B26" i="4"/>
  <c r="D26" i="4" s="1"/>
  <c r="I26" i="4" s="1"/>
  <c r="B15" i="4"/>
  <c r="D15" i="4" s="1"/>
  <c r="I15" i="4" s="1"/>
  <c r="B41" i="4"/>
  <c r="D41" i="4" s="1"/>
  <c r="I41" i="4" s="1"/>
  <c r="B42" i="4"/>
  <c r="D42" i="4" s="1"/>
  <c r="I42" i="4" s="1"/>
  <c r="B43" i="4"/>
  <c r="D43" i="4" s="1"/>
  <c r="I43" i="4" s="1"/>
  <c r="B44" i="4"/>
  <c r="D44" i="4" s="1"/>
  <c r="I44" i="4" s="1"/>
  <c r="B45" i="4"/>
  <c r="D45" i="4" s="1"/>
  <c r="I45" i="4" s="1"/>
  <c r="B46" i="4"/>
  <c r="D46" i="4" s="1"/>
  <c r="I46" i="4" s="1"/>
  <c r="B47" i="4"/>
  <c r="D47" i="4" s="1"/>
  <c r="I47" i="4" s="1"/>
  <c r="B48" i="4"/>
  <c r="D48" i="4" s="1"/>
  <c r="I48" i="4" s="1"/>
  <c r="B10" i="4"/>
  <c r="D10" i="4" s="1"/>
  <c r="I10" i="4" s="1"/>
  <c r="B11" i="4"/>
  <c r="D11" i="4" s="1"/>
  <c r="I11" i="4" s="1"/>
  <c r="B9" i="4" l="1"/>
  <c r="D9" i="4" s="1"/>
  <c r="I9" i="4" s="1"/>
  <c r="B8" i="4"/>
  <c r="D8" i="4" s="1"/>
  <c r="I8" i="4" s="1"/>
  <c r="B30" i="4"/>
  <c r="D30" i="4" s="1"/>
  <c r="I30" i="4" s="1"/>
  <c r="B7" i="4"/>
  <c r="B20" i="4"/>
  <c r="D20" i="4" s="1"/>
  <c r="I20" i="4" s="1"/>
  <c r="B17" i="4"/>
  <c r="D17" i="4" s="1"/>
  <c r="I17" i="4" s="1"/>
  <c r="B36" i="4"/>
  <c r="D36" i="4" s="1"/>
  <c r="I36" i="4" s="1"/>
  <c r="B34" i="4"/>
  <c r="D34" i="4" s="1"/>
  <c r="I34" i="4" s="1"/>
  <c r="B33" i="4"/>
  <c r="D33" i="4" s="1"/>
  <c r="I33" i="4" s="1"/>
  <c r="B19" i="4"/>
  <c r="D19" i="4" s="1"/>
  <c r="I19" i="4" s="1"/>
  <c r="B18" i="4"/>
  <c r="D18" i="4" s="1"/>
  <c r="I18" i="4" s="1"/>
  <c r="B16" i="4"/>
  <c r="D16" i="4" s="1"/>
  <c r="I16" i="4" s="1"/>
  <c r="D7" i="4" l="1"/>
  <c r="B37" i="4"/>
  <c r="D37" i="4" s="1"/>
  <c r="I37" i="4" s="1"/>
  <c r="B22" i="4"/>
  <c r="B28" i="4"/>
  <c r="B14" i="4"/>
  <c r="B13" i="4" l="1"/>
  <c r="D14" i="4"/>
  <c r="B21" i="4"/>
  <c r="D22" i="4"/>
  <c r="B27" i="4"/>
  <c r="D28" i="4"/>
  <c r="I7" i="4"/>
  <c r="B32" i="4"/>
  <c r="B31" i="4" l="1"/>
  <c r="D32" i="4"/>
  <c r="I28" i="4"/>
  <c r="I27" i="4" s="1"/>
  <c r="D27" i="4"/>
  <c r="D21" i="4"/>
  <c r="I22" i="4"/>
  <c r="I21" i="4" s="1"/>
  <c r="I14" i="4"/>
  <c r="D13" i="4"/>
  <c r="B101" i="4"/>
  <c r="I13" i="4" l="1"/>
  <c r="I32" i="4"/>
  <c r="I31" i="4" s="1"/>
  <c r="D31" i="4"/>
  <c r="D101" i="4" s="1"/>
  <c r="I101" i="4" l="1"/>
</calcChain>
</file>

<file path=xl/comments1.xml><?xml version="1.0" encoding="utf-8"?>
<comments xmlns="http://schemas.openxmlformats.org/spreadsheetml/2006/main">
  <authors>
    <author>Olivia Regner</author>
  </authors>
  <commentList>
    <comment ref="B225" authorId="0" shape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<sst xmlns="http://schemas.openxmlformats.org/spreadsheetml/2006/main" count="919" uniqueCount="352">
  <si>
    <t>TOTAL</t>
  </si>
  <si>
    <t xml:space="preserve">       Stocks Subs.</t>
  </si>
  <si>
    <t xml:space="preserve">       RA 9335</t>
  </si>
  <si>
    <t xml:space="preserve">       Tax Exp. Fund/CDT</t>
  </si>
  <si>
    <t xml:space="preserve">       Pension of Ex-Pres./Ex-Pres. Widows</t>
  </si>
  <si>
    <t xml:space="preserve">       Motor Vehicle Users Charge Fund</t>
  </si>
  <si>
    <t xml:space="preserve">       AFP Modernization Program (Revalidation)</t>
  </si>
  <si>
    <t xml:space="preserve">       Military Camps Sales Proceeds Fund</t>
  </si>
  <si>
    <t xml:space="preserve">       Special Account in the General Fund</t>
  </si>
  <si>
    <t xml:space="preserve">       Grants/Donations</t>
  </si>
  <si>
    <t xml:space="preserve">       RLIP</t>
  </si>
  <si>
    <t>OTHER AUTOMATIC APPROPRIATIONS</t>
  </si>
  <si>
    <t xml:space="preserve">        Special Purpose Funds </t>
  </si>
  <si>
    <t xml:space="preserve">        Departments </t>
  </si>
  <si>
    <t>CONTINUING APPRO., R.A. 10717</t>
  </si>
  <si>
    <t>OTHER RELEASES</t>
  </si>
  <si>
    <t>ORIGINAL PROGRAM</t>
  </si>
  <si>
    <t xml:space="preserve">        Tax Expenditures Fund/Customs Duties and Taxes</t>
  </si>
  <si>
    <t xml:space="preserve">        Interest Payments</t>
  </si>
  <si>
    <t xml:space="preserve">        Net Lending             </t>
  </si>
  <si>
    <t xml:space="preserve">             Others</t>
  </si>
  <si>
    <t xml:space="preserve">             Motor Vehicle Users Charge Fund</t>
  </si>
  <si>
    <t xml:space="preserve">        Special Account in the General Fund</t>
  </si>
  <si>
    <t xml:space="preserve"> </t>
  </si>
  <si>
    <t xml:space="preserve">         Grants/Donations</t>
  </si>
  <si>
    <t xml:space="preserve">        Pension of Ex-Pres./Ex Pres. Widows</t>
  </si>
  <si>
    <t xml:space="preserve">        Internal Revenue Allotment</t>
  </si>
  <si>
    <t xml:space="preserve">        Retirement and Life Insurance Premium</t>
  </si>
  <si>
    <t xml:space="preserve">  B.  AUTOMATIC APPROPRIATIONS</t>
  </si>
  <si>
    <t xml:space="preserve">         Special Purpose Funds </t>
  </si>
  <si>
    <t xml:space="preserve">         Departments </t>
  </si>
  <si>
    <t xml:space="preserve">   A. GAA - R.A. 10924</t>
  </si>
  <si>
    <t xml:space="preserve">BALANCE                 </t>
  </si>
  <si>
    <t>% of Releases Over Program</t>
  </si>
  <si>
    <t xml:space="preserve">ALLOTMENT RELEASES </t>
  </si>
  <si>
    <t>2017 PROGRAM</t>
  </si>
  <si>
    <t>PARTICULARS</t>
  </si>
  <si>
    <t>(In Thousand Pesos)</t>
  </si>
  <si>
    <t>STATUS OF CY 2017 BUDGET PROGRAM</t>
  </si>
  <si>
    <t>BALANCE</t>
  </si>
  <si>
    <t xml:space="preserve">      COP</t>
  </si>
  <si>
    <t xml:space="preserve">      OP</t>
  </si>
  <si>
    <t xml:space="preserve">      OVP</t>
  </si>
  <si>
    <t xml:space="preserve">      DAR</t>
  </si>
  <si>
    <t xml:space="preserve">      DA</t>
  </si>
  <si>
    <t xml:space="preserve">      DBM</t>
  </si>
  <si>
    <t xml:space="preserve">         Central Office</t>
  </si>
  <si>
    <t xml:space="preserve">         Reg'l. Offices</t>
  </si>
  <si>
    <t xml:space="preserve">      DOE</t>
  </si>
  <si>
    <t xml:space="preserve">      DOF</t>
  </si>
  <si>
    <t xml:space="preserve">      DFA</t>
  </si>
  <si>
    <t xml:space="preserve">      DICT</t>
  </si>
  <si>
    <t xml:space="preserve">      DILG</t>
  </si>
  <si>
    <t xml:space="preserve">      DOJ</t>
  </si>
  <si>
    <t xml:space="preserve">      DND</t>
  </si>
  <si>
    <t xml:space="preserve">      DOST</t>
  </si>
  <si>
    <t xml:space="preserve">      DSWD</t>
  </si>
  <si>
    <t xml:space="preserve">      DOT</t>
  </si>
  <si>
    <t xml:space="preserve">      DTI</t>
  </si>
  <si>
    <t xml:space="preserve">      DOTr</t>
  </si>
  <si>
    <t xml:space="preserve">      NEDA</t>
  </si>
  <si>
    <t xml:space="preserve">      PCOO</t>
  </si>
  <si>
    <t xml:space="preserve">      ARMM               </t>
  </si>
  <si>
    <t xml:space="preserve">      LEDAC</t>
  </si>
  <si>
    <t xml:space="preserve">         AMLC</t>
  </si>
  <si>
    <t xml:space="preserve">         CCC</t>
  </si>
  <si>
    <t xml:space="preserve">         CFO</t>
  </si>
  <si>
    <t xml:space="preserve">         CHED</t>
  </si>
  <si>
    <t xml:space="preserve">            CO</t>
  </si>
  <si>
    <t xml:space="preserve">            Ros</t>
  </si>
  <si>
    <t xml:space="preserve">         CFL</t>
  </si>
  <si>
    <t xml:space="preserve">         CDA</t>
  </si>
  <si>
    <t xml:space="preserve">         DDB</t>
  </si>
  <si>
    <t xml:space="preserve">         ERC</t>
  </si>
  <si>
    <t xml:space="preserve">         FDCP</t>
  </si>
  <si>
    <t xml:space="preserve">         FPA</t>
  </si>
  <si>
    <t xml:space="preserve">         GAB</t>
  </si>
  <si>
    <t xml:space="preserve">         GCG</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</si>
  <si>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</si>
  <si>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</si>
  <si>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</si>
  <si>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</si>
  <si>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</si>
  <si>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</si>
  <si>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</si>
  <si>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</si>
  <si>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</si>
  <si>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</si>
  <si>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</si>
  <si>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NCMF</t>
  </si>
  <si>
    <t xml:space="preserve">         NICA</t>
  </si>
  <si>
    <t xml:space="preserve">         NSC</t>
  </si>
  <si>
    <t xml:space="preserve">         NYC</t>
  </si>
  <si>
    <t xml:space="preserve">         OPAPP</t>
  </si>
  <si>
    <t xml:space="preserve">         OMB (VRB)</t>
  </si>
  <si>
    <t xml:space="preserve">         PRRC</t>
  </si>
  <si>
    <t xml:space="preserve">         PCW</t>
  </si>
  <si>
    <t xml:space="preserve">         PCC</t>
  </si>
  <si>
    <t xml:space="preserve">         PDEA</t>
  </si>
  <si>
    <t xml:space="preserve">         Philracom</t>
  </si>
  <si>
    <t xml:space="preserve">         PSC</t>
  </si>
  <si>
    <t xml:space="preserve">         PCUP</t>
  </si>
  <si>
    <t xml:space="preserve">         PLLO</t>
  </si>
  <si>
    <t xml:space="preserve">         PMS</t>
  </si>
  <si>
    <t xml:space="preserve">        TESDA</t>
  </si>
  <si>
    <t xml:space="preserve">           CO</t>
  </si>
  <si>
    <t xml:space="preserve">           ROs</t>
  </si>
  <si>
    <t xml:space="preserve">       BSGC</t>
  </si>
  <si>
    <t xml:space="preserve">       ALGU</t>
  </si>
  <si>
    <t xml:space="preserve">         MMDA</t>
  </si>
  <si>
    <t xml:space="preserve">         SSPNT</t>
  </si>
  <si>
    <t xml:space="preserve">          BODBF</t>
  </si>
  <si>
    <t xml:space="preserve">         LGSF</t>
  </si>
  <si>
    <t xml:space="preserve">         SSPFCF</t>
  </si>
  <si>
    <t xml:space="preserve">       Contingent </t>
  </si>
  <si>
    <t xml:space="preserve">       MPBF</t>
  </si>
  <si>
    <t xml:space="preserve">       NDRRMF</t>
  </si>
  <si>
    <t xml:space="preserve">       PGF</t>
  </si>
  <si>
    <t xml:space="preserve">       Pension of Ex-Pres./Ex Pres. Widows</t>
  </si>
  <si>
    <t xml:space="preserve">       Net Lending             </t>
  </si>
  <si>
    <t xml:space="preserve">       Interest Payments     </t>
  </si>
  <si>
    <t xml:space="preserve"> ORIGINAL PROGRAM</t>
  </si>
  <si>
    <t xml:space="preserve">  UNPROGRAMMED APPROPRIATIONS</t>
  </si>
  <si>
    <t>SPECIAL PURPOSE FUNDS-R.A. 10924</t>
  </si>
  <si>
    <t>Budgetary Support to Government Corporations</t>
  </si>
  <si>
    <t>Allocation to LGUs</t>
  </si>
  <si>
    <t>National Disaster Risk Reduction Management Fund</t>
  </si>
  <si>
    <t>Contingent Fund</t>
  </si>
  <si>
    <t>Miscellaneous 
Personnel 
Benefits Fund</t>
  </si>
  <si>
    <t>Pension and Gratuity Fund</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</si>
  <si>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</si>
  <si>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</si>
  <si>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</si>
  <si>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</si>
  <si>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</si>
  <si>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</si>
  <si>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</si>
  <si>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</si>
  <si>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</si>
  <si>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</si>
  <si>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</si>
  <si>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</si>
  <si>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</si>
  <si>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</si>
  <si>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</si>
  <si>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</si>
  <si>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</si>
  <si>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</si>
  <si>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</si>
  <si>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</si>
  <si>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</si>
  <si>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</si>
  <si>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</si>
  <si>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</si>
  <si>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</si>
  <si>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</si>
  <si>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</si>
  <si>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</si>
  <si>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</si>
  <si>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</si>
  <si>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</si>
  <si>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</si>
  <si>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</si>
  <si>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</si>
  <si>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</si>
  <si>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</si>
  <si>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</si>
  <si>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GOCCs</t>
  </si>
  <si>
    <t xml:space="preserve">       LGUs </t>
  </si>
  <si>
    <t xml:space="preserve">         CO</t>
  </si>
  <si>
    <t xml:space="preserve">         ROs</t>
  </si>
  <si>
    <t xml:space="preserve">      MMDA</t>
  </si>
  <si>
    <t>CY 2017 ALLOTMENT RELEASES</t>
  </si>
  <si>
    <t>ALL SOURCES</t>
  </si>
  <si>
    <t>NEW GAA - R.A. 10924</t>
  </si>
  <si>
    <t>Automatic Appropriations</t>
  </si>
  <si>
    <t>Unprogrammed Appropriations</t>
  </si>
  <si>
    <t>Continuing Appropriations,
R.A. 10717</t>
  </si>
  <si>
    <t xml:space="preserve">TOTAL </t>
  </si>
  <si>
    <t>Regular</t>
  </si>
  <si>
    <t>Special Purpose Funds</t>
  </si>
  <si>
    <t>Total</t>
  </si>
  <si>
    <t>Department</t>
  </si>
  <si>
    <t>SPFs</t>
  </si>
  <si>
    <t xml:space="preserve">      Interest Payments</t>
  </si>
  <si>
    <t>CONTINUING  APPROPRIATIONS-R.A. 10717</t>
  </si>
  <si>
    <t>REGULAR</t>
  </si>
  <si>
    <t>SUB-TOTAL SPFs</t>
  </si>
  <si>
    <t>GRAND TOTAL</t>
  </si>
  <si>
    <t xml:space="preserve">       DOTC</t>
  </si>
  <si>
    <t xml:space="preserve">      LGUs </t>
  </si>
  <si>
    <t xml:space="preserve">     MMDA</t>
  </si>
  <si>
    <t>AUTOMATIC APPROPRIATIONS</t>
  </si>
  <si>
    <t>Retirement and Life Insurance Premiums</t>
  </si>
  <si>
    <t>Grants</t>
  </si>
  <si>
    <t>Tax Expenditure Fund</t>
  </si>
  <si>
    <t>Special Account in General Fund</t>
  </si>
  <si>
    <t>Motor Vehicle Users Charge Fund</t>
  </si>
  <si>
    <t>Proceeds from Sales of Unserviceable Equipment</t>
  </si>
  <si>
    <t>Pension of Ex-Pres./Ex-Pres. Widows</t>
  </si>
  <si>
    <t>Interest Payments</t>
  </si>
  <si>
    <t xml:space="preserve">Net Lending  </t>
  </si>
  <si>
    <t>Military Camp Sale Proceeds Fund</t>
  </si>
  <si>
    <t>AFP Modernization Program</t>
  </si>
  <si>
    <t>Internal Revenue Allotment</t>
  </si>
  <si>
    <t>Tax Refund</t>
  </si>
  <si>
    <t>ANNEX F</t>
  </si>
  <si>
    <t>Support to Foreign-Assisted Projects</t>
  </si>
  <si>
    <t>Support for Infrastructure Projects and Social Programs</t>
  </si>
  <si>
    <t>Risk Management Program</t>
  </si>
  <si>
    <t>General Fund Adjustments-for the Other Agencies</t>
  </si>
  <si>
    <t>General Fund Adjustments-for the Share of ARMM</t>
  </si>
  <si>
    <t>Rehabilitation and Reconstruction Fund</t>
  </si>
  <si>
    <t xml:space="preserve">             CO</t>
  </si>
  <si>
    <t xml:space="preserve">             ROs</t>
  </si>
  <si>
    <t xml:space="preserve">       MMDA</t>
  </si>
  <si>
    <t>2016 Continuing Appro.</t>
  </si>
  <si>
    <t>Adjustments</t>
  </si>
  <si>
    <t>CY 2017 PROGRAM</t>
  </si>
  <si>
    <t>RELEASES</t>
  </si>
  <si>
    <t>UNRELEASED
CONT.</t>
  </si>
  <si>
    <t>Program</t>
  </si>
  <si>
    <t>Adjusted Program</t>
  </si>
  <si>
    <t>A. GAA-R.A. 10924</t>
  </si>
  <si>
    <t>Departments</t>
  </si>
  <si>
    <t xml:space="preserve">      DepEd</t>
  </si>
  <si>
    <t xml:space="preserve">      SUCS</t>
  </si>
  <si>
    <t xml:space="preserve">      DENR</t>
  </si>
  <si>
    <t xml:space="preserve">      DOH</t>
  </si>
  <si>
    <t xml:space="preserve">      DOLE</t>
  </si>
  <si>
    <t xml:space="preserve">      DPWH</t>
  </si>
  <si>
    <t xml:space="preserve">      Judiciary</t>
  </si>
  <si>
    <t xml:space="preserve">      CSC</t>
  </si>
  <si>
    <t xml:space="preserve">      COA</t>
  </si>
  <si>
    <t xml:space="preserve">      COMELEC</t>
  </si>
  <si>
    <t xml:space="preserve">      Ombudsman</t>
  </si>
  <si>
    <t xml:space="preserve">      CHR</t>
  </si>
  <si>
    <t xml:space="preserve">      OEOs</t>
  </si>
  <si>
    <t xml:space="preserve">        PRRC</t>
  </si>
  <si>
    <t xml:space="preserve">        PCW</t>
  </si>
  <si>
    <t xml:space="preserve">        PCC</t>
  </si>
  <si>
    <t xml:space="preserve">        PDEA</t>
  </si>
  <si>
    <t xml:space="preserve">        Philracom</t>
  </si>
  <si>
    <t xml:space="preserve">        PSC</t>
  </si>
  <si>
    <t xml:space="preserve">        PCUP</t>
  </si>
  <si>
    <t xml:space="preserve">        PLLO</t>
  </si>
  <si>
    <t xml:space="preserve">        PMS</t>
  </si>
  <si>
    <t xml:space="preserve">       TESDA</t>
  </si>
  <si>
    <t xml:space="preserve">   Special Purpose Funds</t>
  </si>
  <si>
    <t>Allocation to Local Government Units</t>
  </si>
  <si>
    <t>Metropolitan Manila Development Authority</t>
  </si>
  <si>
    <t>Special Shares of LGUs in the Proceeds of National Taxes</t>
  </si>
  <si>
    <t>Barangay Officials Death Benefits Fund</t>
  </si>
  <si>
    <t>Local Government Support Fund</t>
  </si>
  <si>
    <t>Special Shares of LGUs in the Proceeds of Fire Code Fees</t>
  </si>
  <si>
    <t>Miscellaneous Personnel Benefits Fund</t>
  </si>
  <si>
    <t>B. Automatic Appropriations</t>
  </si>
  <si>
    <t xml:space="preserve">      Retirement and Life Insurance Premium</t>
  </si>
  <si>
    <t xml:space="preserve">      Internal Revenue Allotment</t>
  </si>
  <si>
    <t xml:space="preserve">      Grants/Donations</t>
  </si>
  <si>
    <t xml:space="preserve">      Special Account in the General Fund</t>
  </si>
  <si>
    <t xml:space="preserve">         Motor Vehicle Users Charge Fund</t>
  </si>
  <si>
    <t xml:space="preserve">         Others</t>
  </si>
  <si>
    <t xml:space="preserve">     Tax Expenditures Fund/Customs Duties and Taxes</t>
  </si>
  <si>
    <t xml:space="preserve"> OTHER RELEASES</t>
  </si>
  <si>
    <t xml:space="preserve">  CONTINUING APPROPRIATIONS,
     R.A. 10717</t>
  </si>
  <si>
    <t xml:space="preserve">   Departments</t>
  </si>
  <si>
    <t xml:space="preserve">        FDCP</t>
  </si>
  <si>
    <t xml:space="preserve">    Special Purpose Funds</t>
  </si>
  <si>
    <t xml:space="preserve">  OTHER AUTOMATIC APPROPRIATIONS</t>
  </si>
  <si>
    <t xml:space="preserve">     RLIP</t>
  </si>
  <si>
    <t xml:space="preserve">     Grants/Donations</t>
  </si>
  <si>
    <t xml:space="preserve">     SAGF-OTHERS</t>
  </si>
  <si>
    <t xml:space="preserve">    Military Camps Sales Proceeds Fund</t>
  </si>
  <si>
    <t xml:space="preserve">     AFP Modernization Program (Revalidation)</t>
  </si>
  <si>
    <t>MVUCF</t>
  </si>
  <si>
    <t xml:space="preserve">    Pension of Ex-Pres./Ex-Pres. Widows</t>
  </si>
  <si>
    <t xml:space="preserve">    Tax Exp. Fund/CDT</t>
  </si>
  <si>
    <t xml:space="preserve">     RA 9335</t>
  </si>
  <si>
    <t xml:space="preserve">     Stocks Subs.</t>
  </si>
  <si>
    <t xml:space="preserve">         OMB </t>
  </si>
  <si>
    <t>UNPROGRAMMED APPROPRIATIONS</t>
  </si>
  <si>
    <t>NOTES:</t>
  </si>
  <si>
    <t>*  Pertains to additional requirement for RLIP of various agencies corresponding to the newly-created/filled up positions</t>
  </si>
  <si>
    <t xml:space="preserve">** Authorized appropriations, which are being accommodated within the year's expenditure program. </t>
  </si>
  <si>
    <t>**</t>
  </si>
  <si>
    <t>*</t>
  </si>
  <si>
    <t>CY 2017 PROGRAM ADJUSTMENTS FOR DIRECT RELEASE TO IMPLEMENTING UNITS</t>
  </si>
  <si>
    <t>(in thousand pesos)</t>
  </si>
  <si>
    <t>Allotment Class</t>
  </si>
  <si>
    <t>LEGAL BASIS</t>
  </si>
  <si>
    <t>PS</t>
  </si>
  <si>
    <t>MOOE</t>
  </si>
  <si>
    <t>CO</t>
  </si>
  <si>
    <t>2017 GAA, R.A. 10924</t>
  </si>
  <si>
    <t>DEPARTMENTS</t>
  </si>
  <si>
    <t>OP</t>
  </si>
  <si>
    <t xml:space="preserve">    Transfer to:</t>
  </si>
  <si>
    <t>DILG - OSEC</t>
  </si>
  <si>
    <t>Special Provision No. 1 , OP, 2017 GAA , RA 10924</t>
  </si>
  <si>
    <t>General Management and Supervision</t>
  </si>
  <si>
    <t>DOT - OSEC</t>
  </si>
  <si>
    <t>Tourisnm Standards Development, Regulation and Accreditation</t>
  </si>
  <si>
    <t>PCOO</t>
  </si>
  <si>
    <t>Formulation, coordination and implementation of integrated public information plans and programs</t>
  </si>
  <si>
    <t>Dissemination of developmental information</t>
  </si>
  <si>
    <t>DTI - OSEC</t>
  </si>
  <si>
    <t>Identification and assesment of actual business opportunities for Philippine exporters and promoting the country as an attractive investment area</t>
  </si>
  <si>
    <t>DA</t>
  </si>
  <si>
    <t xml:space="preserve"> OSEC</t>
  </si>
  <si>
    <t>DPWH-OSEC</t>
  </si>
  <si>
    <t>For the implementation of Farm-to-Market Roads</t>
  </si>
  <si>
    <t>Special Provision No. 8, 2017 GAA, DA, R.A. 10924</t>
  </si>
  <si>
    <t>DBM</t>
  </si>
  <si>
    <t xml:space="preserve">   Transfer from:</t>
  </si>
  <si>
    <t>ARMM</t>
  </si>
  <si>
    <t>For the payment of 9% personnel share
  in GSIS Premium contribution of 
  ARMM-DepEd</t>
  </si>
  <si>
    <t>Release to DBM per GSIS-ARMM-DBM Memorandum
   of Agreement dated March 18, 2004</t>
  </si>
  <si>
    <t>DepEd</t>
  </si>
  <si>
    <t xml:space="preserve">   Transfer to:</t>
  </si>
  <si>
    <t>ARMM-DepEd</t>
  </si>
  <si>
    <t>DPWH</t>
  </si>
  <si>
    <t>Provision and Maintenance of Basic Education Facilities</t>
  </si>
  <si>
    <t>Special Provision No. 4, DepEd, 2017 GAA, R.A. 10924</t>
  </si>
  <si>
    <t>DILG</t>
  </si>
  <si>
    <t xml:space="preserve">  Transfer from:</t>
  </si>
  <si>
    <t>DA-OSEC</t>
  </si>
  <si>
    <t>DSWD</t>
  </si>
  <si>
    <t>For the implementation of the DSWD 
  Banner Programs for FY 2017:
   a. Supplementary Feeding Program
   b. Recovery and Reintegration 
       Program for Trafficked Persons
   c. Social Pension for Indigent Senior 
      Citizens</t>
  </si>
  <si>
    <t>Special Provision No. 7, DSWD, 2017 GAA, R.A. No. 10924 
  (SARO-BMB-B-17-0004076)</t>
  </si>
  <si>
    <t>DOT</t>
  </si>
  <si>
    <t>DTI</t>
  </si>
  <si>
    <t xml:space="preserve"> Transfer from:</t>
  </si>
  <si>
    <t xml:space="preserve">    Transfer from:</t>
  </si>
  <si>
    <t>For the implementation of DA's various national programs in ARMM, i.e., National Rice, 
  Livestock, High Value Crops, Organic Agriculture and Market Oriented Programs) 
  per Special Provision No. 11, DA-OSEC, 2015 GAA, RA 10651</t>
  </si>
  <si>
    <t>DA-BFAR</t>
  </si>
  <si>
    <t>For the implementation of National Fisheries Program per Special Provision No. 11, 
  DA-OSEC, 2015 GAA, RA 10651</t>
  </si>
  <si>
    <t>For the implementation of Farm-to-Market Roads per Special Provision No. 5, 
  DA-OSEC, 2015 GAA, RA 10652</t>
  </si>
  <si>
    <t>DEPED-OSEC</t>
  </si>
  <si>
    <t>For the implementation of the Basic Education Services per Special Provision No. 19, 
  DepEd-OSEC, 2015 GAA, RA 10651</t>
  </si>
  <si>
    <t>For ARMM allocation on various programs under the DSWD (Supplemental Feeding 
  Program, Recovery and Reintegration Program for Trafficked Person and Social 
  Pension for Indigent Senior Citizens) pursuant to Special Provision No. 8 of DSWD-
  OSEC, 2016 GAA, R.A. 10717</t>
  </si>
  <si>
    <t>To effect the release of funds to DepEd implementing units pursuant to DBM-DepEd Joint Circular No. 2004-1, relative to the creation and filling-up of positions</t>
  </si>
  <si>
    <t>SPECIAL PURPOSE FUNDS</t>
  </si>
  <si>
    <t>BSGC-PHIC</t>
  </si>
  <si>
    <t>Transfer from:</t>
  </si>
  <si>
    <t>DOH</t>
  </si>
  <si>
    <t>Subsidy for health insurance premium payment of the indigent families to the  National
  Health Insurance Program per Special Provision No. 8, DOH-OSEC, 2016 GAA, 
  RA 10717</t>
  </si>
  <si>
    <t>Subsidy for health insurance under the PAyapa at MAsaganang PamayaNAn 
  Program (PAMANA) and Sajahatra Bangsamoro Programsper Special Provision
  No. 9, DOH-OSEC, 2015 GAA, RA 10651</t>
  </si>
  <si>
    <t>BSGC-SRA</t>
  </si>
  <si>
    <t>Transfer to:</t>
  </si>
  <si>
    <t>For the construction of Farm-to-Mill Road Projects, pursuant to Special Provision No. 2,
  BSGC-SRA, R.A. 10717</t>
  </si>
  <si>
    <t xml:space="preserve">         OMB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</si>
</sst>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
    <numFmt numFmtId="166" formatCode="_(* #,##0.0_);_(* \(#,##0.0\);_(* &quot;-&quot;??_);_(@_)"/>
  </numFmts>
  <fonts count="23" x14ac:knownFonts="1">
    <font>
      <sz val="11"/>
      <color theme="1"/>
      <name val="Calibri"/>
      <family val="2"/>
      <scheme val="minor"/>
    </font>
    <font>
      <sz val="10"/>
      <name val="Arial"/>
      <family val="2"/>
    </font>
    <font>
      <sz val="10"/>
      <name val="Arial Narrow"/>
      <family val="2"/>
    </font>
    <font>
      <b/>
      <sz val="10"/>
      <name val="Arial Narrow"/>
      <family val="2"/>
    </font>
    <font>
      <b/>
      <i/>
      <sz val="10"/>
      <name val="Arial Narrow"/>
      <family val="2"/>
    </font>
    <font>
      <b/>
      <i/>
      <sz val="9"/>
      <name val="Arial Narrow"/>
      <family val="2"/>
    </font>
    <font>
      <b/>
      <sz val="12"/>
      <name val="Arial Narrow"/>
      <family val="2"/>
    </font>
    <font>
      <sz val="10"/>
      <color indexed="10"/>
      <name val="Arial Narrow"/>
      <family val="2"/>
    </font>
    <font>
      <b/>
      <sz val="8"/>
      <name val="Arial Narrow"/>
      <family val="2"/>
    </font>
    <font>
      <b/>
      <sz val="9"/>
      <name val="Arial Narrow"/>
      <family val="2"/>
    </font>
    <font>
      <sz val="10"/>
      <name val="Arial"/>
    </font>
    <font>
      <sz val="10"/>
      <name val="Times New Roman"/>
      <family val="1"/>
    </font>
    <font>
      <b/>
      <sz val="11"/>
      <name val="Arial"/>
      <family val="2"/>
    </font>
    <font>
      <sz val="11"/>
      <name val="Arial"/>
      <family val="2"/>
    </font>
    <font>
      <sz val="10"/>
      <color rgb="FFFF0000"/>
      <name val="Arial Narrow"/>
      <family val="2"/>
    </font>
    <font>
      <b/>
      <sz val="9"/>
      <color indexed="81"/>
      <name val="Tahoma"/>
      <family val="2"/>
    </font>
    <font>
      <sz val="9"/>
      <color indexed="81"/>
      <name val="Tahoma"/>
      <family val="2"/>
    </font>
    <font>
      <sz val="14"/>
      <name val="Arial Narrow"/>
      <family val="2"/>
    </font>
    <font>
      <sz val="14"/>
      <name val="Arial"/>
      <family val="2"/>
    </font>
    <font>
      <b/>
      <sz val="10"/>
      <color theme="4" tint="-0.249977111117893"/>
      <name val="Arial Narrow"/>
      <family val="2"/>
    </font>
    <font>
      <sz val="10"/>
      <color theme="4" tint="-0.249977111117893"/>
      <name val="Arial Narrow"/>
      <family val="2"/>
    </font>
    <font>
      <sz val="12"/>
      <name val="Arial Narrow"/>
      <family val="2"/>
    </font>
    <font>
      <sz val="10"/>
      <color theme="4" tint="-0.249977111117893"/>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indexed="55"/>
        <bgColor indexed="64"/>
      </patternFill>
    </fill>
    <fill>
      <patternFill patternType="solid">
        <fgColor theme="9" tint="0.79998168889431442"/>
        <bgColor indexed="64"/>
      </patternFill>
    </fill>
    <fill>
      <patternFill patternType="solid">
        <fgColor theme="0"/>
        <bgColor indexed="64"/>
      </patternFill>
    </fill>
  </fills>
  <borders count="30">
    <border>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0" fontId="1" fillId="0" borderId="0"/>
  </cellStyleXfs>
  <cellXfs count="408">
    <xf numFmtId="0" fontId="0" fillId="0" borderId="0" xfId="0"/>
    <xf numFmtId="164" fontId="2" fillId="0" borderId="0" xfId="1" applyNumberFormat="1" applyFont="1" applyFill="1"/>
    <xf numFmtId="164" fontId="2" fillId="0" borderId="0" xfId="1" applyNumberFormat="1" applyFont="1" applyFill="1" applyBorder="1"/>
    <xf numFmtId="164" fontId="2" fillId="0" borderId="0" xfId="1" applyNumberFormat="1" applyFont="1" applyBorder="1"/>
    <xf numFmtId="164" fontId="2" fillId="0" borderId="0" xfId="1" applyNumberFormat="1" applyFont="1" applyBorder="1" applyAlignment="1">
      <alignment horizontal="center"/>
    </xf>
    <xf numFmtId="164" fontId="2" fillId="0" borderId="0" xfId="1" applyNumberFormat="1" applyFont="1" applyFill="1" applyBorder="1" applyAlignment="1">
      <alignment horizontal="center"/>
    </xf>
    <xf numFmtId="164" fontId="3" fillId="0" borderId="0" xfId="1" applyNumberFormat="1" applyFont="1" applyFill="1" applyBorder="1" applyAlignment="1">
      <alignment horizontal="center" wrapText="1"/>
    </xf>
    <xf numFmtId="164" fontId="2" fillId="0" borderId="0" xfId="1" applyNumberFormat="1" applyFont="1" applyFill="1" applyBorder="1" applyAlignment="1">
      <alignment horizontal="left"/>
    </xf>
    <xf numFmtId="164" fontId="2" fillId="0" borderId="5" xfId="1" applyNumberFormat="1" applyFont="1" applyFill="1" applyBorder="1" applyAlignment="1">
      <alignment horizontal="center" wrapText="1"/>
    </xf>
    <xf numFmtId="164" fontId="2" fillId="0" borderId="6" xfId="1" applyNumberFormat="1" applyFont="1" applyFill="1" applyBorder="1" applyAlignment="1">
      <alignment horizontal="center" wrapText="1"/>
    </xf>
    <xf numFmtId="165" fontId="2" fillId="0" borderId="7" xfId="2" applyNumberFormat="1" applyFont="1" applyFill="1" applyBorder="1" applyAlignment="1">
      <alignment horizontal="center"/>
    </xf>
    <xf numFmtId="164" fontId="2" fillId="0" borderId="8" xfId="1" applyNumberFormat="1" applyFont="1" applyFill="1" applyBorder="1" applyAlignment="1">
      <alignment horizontal="left"/>
    </xf>
    <xf numFmtId="164" fontId="2" fillId="0" borderId="7" xfId="1" applyNumberFormat="1" applyFont="1" applyFill="1" applyBorder="1" applyAlignment="1">
      <alignment horizontal="left"/>
    </xf>
    <xf numFmtId="164" fontId="2" fillId="0" borderId="6" xfId="1" applyNumberFormat="1" applyFont="1" applyFill="1" applyBorder="1" applyAlignment="1">
      <alignment horizontal="left"/>
    </xf>
    <xf numFmtId="165" fontId="2" fillId="0" borderId="7" xfId="2" applyNumberFormat="1" applyFont="1" applyBorder="1" applyAlignment="1">
      <alignment horizontal="center"/>
    </xf>
    <xf numFmtId="164" fontId="2" fillId="0" borderId="0" xfId="1" applyNumberFormat="1" applyFont="1" applyBorder="1" applyAlignment="1">
      <alignment horizontal="left"/>
    </xf>
    <xf numFmtId="164" fontId="2" fillId="0" borderId="6" xfId="1" applyNumberFormat="1" applyFont="1" applyBorder="1" applyAlignment="1">
      <alignment horizontal="left"/>
    </xf>
    <xf numFmtId="164" fontId="2" fillId="0" borderId="7" xfId="1" applyNumberFormat="1" applyFont="1" applyBorder="1" applyAlignment="1">
      <alignment horizontal="left"/>
    </xf>
    <xf numFmtId="164" fontId="2" fillId="0" borderId="6" xfId="1" applyNumberFormat="1" applyFont="1" applyFill="1" applyBorder="1"/>
    <xf numFmtId="164" fontId="2" fillId="0" borderId="5" xfId="1" applyNumberFormat="1" applyFont="1" applyFill="1" applyBorder="1"/>
    <xf numFmtId="164" fontId="2" fillId="0" borderId="9" xfId="1" applyNumberFormat="1" applyFont="1" applyFill="1" applyBorder="1"/>
    <xf numFmtId="165" fontId="3" fillId="0" borderId="7" xfId="2" applyNumberFormat="1" applyFont="1" applyBorder="1" applyAlignment="1">
      <alignment horizontal="center"/>
    </xf>
    <xf numFmtId="164" fontId="3" fillId="0" borderId="5" xfId="1" applyNumberFormat="1" applyFont="1" applyFill="1" applyBorder="1"/>
    <xf numFmtId="164" fontId="3" fillId="0" borderId="8" xfId="1" applyNumberFormat="1" applyFont="1" applyFill="1" applyBorder="1"/>
    <xf numFmtId="165" fontId="3" fillId="0" borderId="10" xfId="2" applyNumberFormat="1" applyFont="1" applyBorder="1" applyAlignment="1">
      <alignment horizontal="center"/>
    </xf>
    <xf numFmtId="164" fontId="3" fillId="0" borderId="11" xfId="1" applyNumberFormat="1" applyFont="1" applyBorder="1" applyAlignment="1">
      <alignment horizontal="left"/>
    </xf>
    <xf numFmtId="164" fontId="3" fillId="0" borderId="8" xfId="1" applyNumberFormat="1" applyFont="1" applyBorder="1" applyAlignment="1">
      <alignment horizontal="left"/>
    </xf>
    <xf numFmtId="164" fontId="3" fillId="0" borderId="10" xfId="1" applyNumberFormat="1" applyFont="1" applyBorder="1" applyAlignment="1">
      <alignment horizontal="left"/>
    </xf>
    <xf numFmtId="164" fontId="3" fillId="0" borderId="6" xfId="1" applyNumberFormat="1" applyFont="1" applyFill="1" applyBorder="1" applyAlignment="1">
      <alignment horizontal="left" indent="1"/>
    </xf>
    <xf numFmtId="164" fontId="5" fillId="0" borderId="0" xfId="1" applyNumberFormat="1" applyFont="1" applyFill="1" applyBorder="1"/>
    <xf numFmtId="164" fontId="2" fillId="0" borderId="7" xfId="1" applyNumberFormat="1" applyFont="1" applyFill="1" applyBorder="1"/>
    <xf numFmtId="164" fontId="3" fillId="0" borderId="0" xfId="1" applyNumberFormat="1" applyFont="1" applyFill="1"/>
    <xf numFmtId="164" fontId="3" fillId="0" borderId="5" xfId="1"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5" fontId="3" fillId="0" borderId="7" xfId="2" applyNumberFormat="1" applyFont="1" applyFill="1" applyBorder="1" applyAlignment="1">
      <alignment horizontal="center"/>
    </xf>
    <xf numFmtId="164" fontId="3" fillId="0" borderId="6" xfId="1" applyNumberFormat="1" applyFont="1" applyFill="1" applyBorder="1"/>
    <xf numFmtId="164" fontId="3" fillId="0" borderId="7" xfId="1" applyNumberFormat="1" applyFont="1" applyFill="1" applyBorder="1"/>
    <xf numFmtId="164" fontId="5" fillId="0" borderId="0" xfId="1" applyNumberFormat="1" applyFont="1" applyBorder="1" applyAlignment="1">
      <alignment horizontal="left"/>
    </xf>
    <xf numFmtId="164" fontId="2" fillId="0" borderId="6" xfId="1" applyNumberFormat="1" applyFont="1" applyBorder="1" applyAlignment="1">
      <alignment horizontal="left" indent="1"/>
    </xf>
    <xf numFmtId="164" fontId="2" fillId="0" borderId="6" xfId="1" applyNumberFormat="1" applyFont="1" applyFill="1" applyBorder="1" applyAlignment="1">
      <alignment horizontal="left" indent="1"/>
    </xf>
    <xf numFmtId="165" fontId="3" fillId="0" borderId="10" xfId="2" applyNumberFormat="1" applyFont="1" applyFill="1" applyBorder="1" applyAlignment="1">
      <alignment horizontal="center"/>
    </xf>
    <xf numFmtId="164" fontId="5" fillId="0" borderId="11" xfId="1" applyNumberFormat="1" applyFont="1" applyFill="1" applyBorder="1"/>
    <xf numFmtId="164" fontId="3" fillId="0" borderId="10" xfId="1" applyNumberFormat="1" applyFont="1" applyFill="1" applyBorder="1"/>
    <xf numFmtId="164" fontId="3" fillId="2" borderId="6" xfId="1" applyNumberFormat="1" applyFont="1" applyFill="1" applyBorder="1"/>
    <xf numFmtId="165" fontId="3" fillId="2" borderId="7" xfId="2" applyNumberFormat="1" applyFont="1" applyFill="1" applyBorder="1" applyAlignment="1">
      <alignment horizontal="center"/>
    </xf>
    <xf numFmtId="164" fontId="5" fillId="2" borderId="0" xfId="1" applyNumberFormat="1" applyFont="1" applyFill="1" applyBorder="1"/>
    <xf numFmtId="164" fontId="3" fillId="2" borderId="7" xfId="1" applyNumberFormat="1" applyFont="1" applyFill="1" applyBorder="1"/>
    <xf numFmtId="164" fontId="5" fillId="0" borderId="0" xfId="1" applyNumberFormat="1" applyFont="1" applyBorder="1"/>
    <xf numFmtId="164" fontId="2" fillId="0" borderId="6" xfId="1" applyNumberFormat="1" applyFont="1" applyBorder="1"/>
    <xf numFmtId="164" fontId="2" fillId="0" borderId="7" xfId="1" applyNumberFormat="1" applyFont="1" applyBorder="1"/>
    <xf numFmtId="164" fontId="2" fillId="0" borderId="8" xfId="1" applyNumberFormat="1" applyFont="1" applyFill="1" applyBorder="1"/>
    <xf numFmtId="165" fontId="2" fillId="0" borderId="10" xfId="2" applyNumberFormat="1" applyFont="1" applyBorder="1" applyAlignment="1">
      <alignment horizontal="center"/>
    </xf>
    <xf numFmtId="164" fontId="5" fillId="0" borderId="11" xfId="1" applyNumberFormat="1" applyFont="1" applyBorder="1"/>
    <xf numFmtId="164" fontId="2" fillId="0" borderId="8" xfId="1" applyNumberFormat="1" applyFont="1" applyBorder="1"/>
    <xf numFmtId="164" fontId="2" fillId="0" borderId="10" xfId="1" applyNumberFormat="1" applyFont="1" applyBorder="1"/>
    <xf numFmtId="164" fontId="5" fillId="0" borderId="5" xfId="1" applyNumberFormat="1" applyFont="1" applyFill="1" applyBorder="1" applyAlignment="1">
      <alignment horizontal="center" wrapText="1"/>
    </xf>
    <xf numFmtId="165" fontId="2" fillId="0" borderId="12" xfId="2" applyNumberFormat="1" applyFont="1" applyBorder="1" applyAlignment="1">
      <alignment horizontal="center"/>
    </xf>
    <xf numFmtId="164" fontId="3" fillId="0" borderId="11" xfId="1" applyNumberFormat="1" applyFont="1" applyFill="1" applyBorder="1"/>
    <xf numFmtId="165" fontId="3" fillId="0" borderId="7" xfId="2" applyNumberFormat="1" applyFont="1" applyFill="1" applyBorder="1" applyAlignment="1">
      <alignment horizontal="center" wrapText="1"/>
    </xf>
    <xf numFmtId="164" fontId="3" fillId="0" borderId="7" xfId="1" applyNumberFormat="1" applyFont="1" applyFill="1" applyBorder="1" applyAlignment="1">
      <alignment horizontal="center" wrapText="1"/>
    </xf>
    <xf numFmtId="164" fontId="3" fillId="0" borderId="6" xfId="1" applyNumberFormat="1" applyFont="1" applyFill="1" applyBorder="1" applyAlignment="1">
      <alignment horizontal="center"/>
    </xf>
    <xf numFmtId="165" fontId="2" fillId="0" borderId="7" xfId="2"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4" fontId="2" fillId="0" borderId="7" xfId="1" applyNumberFormat="1" applyFont="1" applyFill="1" applyBorder="1" applyAlignment="1">
      <alignment horizontal="center" wrapText="1"/>
    </xf>
    <xf numFmtId="164" fontId="2" fillId="0" borderId="13" xfId="1" applyNumberFormat="1" applyFont="1" applyFill="1" applyBorder="1" applyAlignment="1">
      <alignment horizontal="center" wrapText="1"/>
    </xf>
    <xf numFmtId="164" fontId="3" fillId="0" borderId="8" xfId="1" applyNumberFormat="1" applyFont="1" applyFill="1" applyBorder="1" applyAlignment="1">
      <alignment horizontal="center" wrapText="1"/>
    </xf>
    <xf numFmtId="165" fontId="3" fillId="0" borderId="10" xfId="2" applyNumberFormat="1" applyFont="1" applyFill="1" applyBorder="1" applyAlignment="1">
      <alignment horizontal="center" wrapText="1"/>
    </xf>
    <xf numFmtId="164" fontId="3" fillId="0" borderId="11" xfId="1" applyNumberFormat="1" applyFont="1" applyFill="1" applyBorder="1" applyAlignment="1">
      <alignment horizontal="center" wrapText="1"/>
    </xf>
    <xf numFmtId="164" fontId="3" fillId="0" borderId="10" xfId="1" applyNumberFormat="1" applyFont="1" applyFill="1" applyBorder="1" applyAlignment="1">
      <alignment horizontal="center" wrapText="1"/>
    </xf>
    <xf numFmtId="164" fontId="3" fillId="0" borderId="6" xfId="1" applyNumberFormat="1" applyFont="1" applyFill="1" applyBorder="1" applyAlignment="1">
      <alignment horizontal="left"/>
    </xf>
    <xf numFmtId="164" fontId="3" fillId="0" borderId="0" xfId="1" applyNumberFormat="1" applyFont="1" applyFill="1" applyBorder="1"/>
    <xf numFmtId="164" fontId="3" fillId="4" borderId="0" xfId="1" applyNumberFormat="1" applyFont="1" applyFill="1" applyBorder="1"/>
    <xf numFmtId="164" fontId="3" fillId="4" borderId="0" xfId="1" applyNumberFormat="1" applyFont="1" applyFill="1" applyBorder="1" applyAlignment="1">
      <alignment horizontal="center"/>
    </xf>
    <xf numFmtId="164" fontId="2" fillId="4" borderId="0" xfId="1" applyNumberFormat="1" applyFont="1" applyFill="1" applyBorder="1" applyAlignment="1">
      <alignment horizontal="center"/>
    </xf>
    <xf numFmtId="164" fontId="2" fillId="4" borderId="0" xfId="1" applyNumberFormat="1" applyFont="1" applyFill="1" applyBorder="1"/>
    <xf numFmtId="164" fontId="3" fillId="4" borderId="0" xfId="1" applyNumberFormat="1" applyFont="1" applyFill="1" applyBorder="1" applyAlignment="1">
      <alignment horizontal="left"/>
    </xf>
    <xf numFmtId="164" fontId="3" fillId="4" borderId="0" xfId="1" quotePrefix="1" applyNumberFormat="1" applyFont="1" applyFill="1" applyBorder="1" applyAlignment="1">
      <alignment horizontal="left"/>
    </xf>
    <xf numFmtId="164" fontId="6" fillId="4" borderId="0" xfId="1" applyNumberFormat="1" applyFont="1" applyFill="1" applyBorder="1" applyAlignment="1">
      <alignment horizontal="left"/>
    </xf>
    <xf numFmtId="164" fontId="3" fillId="4" borderId="0" xfId="1" applyNumberFormat="1" applyFont="1" applyFill="1" applyBorder="1" applyAlignment="1">
      <alignment horizontal="right"/>
    </xf>
    <xf numFmtId="164" fontId="3" fillId="4" borderId="0" xfId="3" applyNumberFormat="1" applyFont="1" applyFill="1" applyBorder="1" applyAlignment="1">
      <alignment horizontal="left" wrapText="1"/>
    </xf>
    <xf numFmtId="164" fontId="3" fillId="4" borderId="0" xfId="1" applyNumberFormat="1" applyFont="1" applyFill="1" applyBorder="1" applyAlignment="1">
      <alignment horizontal="left" vertical="justify" wrapText="1"/>
    </xf>
    <xf numFmtId="0" fontId="2" fillId="0" borderId="0" xfId="3" applyFont="1" applyFill="1" applyBorder="1" applyAlignment="1"/>
    <xf numFmtId="164" fontId="2" fillId="0" borderId="0" xfId="1" applyNumberFormat="1" applyFont="1" applyFill="1" applyBorder="1" applyAlignment="1"/>
    <xf numFmtId="0" fontId="2" fillId="0" borderId="0" xfId="3" applyFont="1" applyFill="1" applyAlignment="1"/>
    <xf numFmtId="43" fontId="3" fillId="4" borderId="0" xfId="1" applyFont="1" applyFill="1" applyBorder="1" applyAlignment="1">
      <alignment horizontal="left" vertical="justify" wrapText="1"/>
    </xf>
    <xf numFmtId="164" fontId="2" fillId="4" borderId="0" xfId="3" applyNumberFormat="1" applyFont="1" applyFill="1" applyAlignment="1"/>
    <xf numFmtId="164" fontId="3" fillId="4" borderId="0" xfId="1" applyNumberFormat="1" applyFont="1" applyFill="1" applyAlignment="1"/>
    <xf numFmtId="164" fontId="3" fillId="4" borderId="0" xfId="1" applyNumberFormat="1" applyFont="1" applyFill="1" applyBorder="1" applyAlignment="1"/>
    <xf numFmtId="164" fontId="2" fillId="4" borderId="0" xfId="1" applyNumberFormat="1" applyFont="1" applyFill="1" applyBorder="1" applyAlignment="1"/>
    <xf numFmtId="164" fontId="2" fillId="0" borderId="0" xfId="1" applyNumberFormat="1" applyFont="1" applyFill="1" applyAlignment="1"/>
    <xf numFmtId="0" fontId="3" fillId="0" borderId="13" xfId="3" applyFont="1" applyFill="1" applyBorder="1" applyAlignment="1">
      <alignment wrapText="1"/>
    </xf>
    <xf numFmtId="164" fontId="2" fillId="0" borderId="0" xfId="3" applyNumberFormat="1" applyFont="1" applyFill="1"/>
    <xf numFmtId="0" fontId="2" fillId="0" borderId="0" xfId="3" applyFont="1" applyFill="1"/>
    <xf numFmtId="164" fontId="3" fillId="0" borderId="6" xfId="1" applyNumberFormat="1" applyFont="1" applyBorder="1" applyAlignment="1">
      <alignment horizontal="left"/>
    </xf>
    <xf numFmtId="0" fontId="3" fillId="0" borderId="0" xfId="3" applyFont="1" applyFill="1"/>
    <xf numFmtId="0" fontId="2" fillId="0" borderId="6" xfId="3" applyFont="1" applyFill="1" applyBorder="1" applyAlignment="1">
      <alignment horizontal="left"/>
    </xf>
    <xf numFmtId="164" fontId="2" fillId="0" borderId="24" xfId="1" applyNumberFormat="1" applyFont="1" applyBorder="1" applyAlignment="1">
      <alignment horizontal="center"/>
    </xf>
    <xf numFmtId="164" fontId="2" fillId="0" borderId="5" xfId="1" applyNumberFormat="1" applyFont="1" applyBorder="1" applyAlignment="1">
      <alignment horizontal="center"/>
    </xf>
    <xf numFmtId="164" fontId="2" fillId="0" borderId="19" xfId="1" applyNumberFormat="1" applyFont="1" applyBorder="1" applyAlignment="1">
      <alignment horizontal="center"/>
    </xf>
    <xf numFmtId="164" fontId="2" fillId="0" borderId="15" xfId="1" applyNumberFormat="1" applyFont="1" applyBorder="1" applyAlignment="1">
      <alignment horizontal="center"/>
    </xf>
    <xf numFmtId="164" fontId="2" fillId="0" borderId="6" xfId="4" applyNumberFormat="1" applyFont="1" applyFill="1" applyBorder="1" applyAlignment="1">
      <alignment horizontal="left"/>
    </xf>
    <xf numFmtId="0" fontId="3" fillId="0" borderId="6" xfId="3" applyFont="1" applyFill="1" applyBorder="1" applyAlignment="1">
      <alignment horizontal="left"/>
    </xf>
    <xf numFmtId="164" fontId="3" fillId="0" borderId="19" xfId="1" applyNumberFormat="1" applyFont="1" applyBorder="1" applyAlignment="1">
      <alignment horizontal="center"/>
    </xf>
    <xf numFmtId="164" fontId="3" fillId="0" borderId="15" xfId="1" applyNumberFormat="1" applyFont="1" applyBorder="1" applyAlignment="1">
      <alignment horizontal="center"/>
    </xf>
    <xf numFmtId="0" fontId="2" fillId="0" borderId="6" xfId="3" applyFont="1" applyFill="1" applyBorder="1"/>
    <xf numFmtId="164" fontId="2" fillId="0" borderId="5" xfId="1" applyNumberFormat="1" applyFont="1" applyBorder="1"/>
    <xf numFmtId="164" fontId="3" fillId="0" borderId="19" xfId="1" applyNumberFormat="1" applyFont="1" applyFill="1" applyBorder="1"/>
    <xf numFmtId="164" fontId="3" fillId="0" borderId="15" xfId="1" applyNumberFormat="1" applyFont="1" applyFill="1" applyBorder="1"/>
    <xf numFmtId="164" fontId="2" fillId="0" borderId="11" xfId="1" applyNumberFormat="1" applyFont="1" applyBorder="1"/>
    <xf numFmtId="164" fontId="2" fillId="0" borderId="19" xfId="1" applyNumberFormat="1" applyFont="1" applyBorder="1"/>
    <xf numFmtId="164" fontId="2" fillId="0" borderId="15" xfId="1" applyNumberFormat="1" applyFont="1" applyBorder="1"/>
    <xf numFmtId="164" fontId="3" fillId="2" borderId="19" xfId="1" applyNumberFormat="1" applyFont="1" applyFill="1" applyBorder="1"/>
    <xf numFmtId="164" fontId="3" fillId="2" borderId="15" xfId="1" applyNumberFormat="1" applyFont="1" applyFill="1" applyBorder="1"/>
    <xf numFmtId="164" fontId="3" fillId="0" borderId="24" xfId="1" applyNumberFormat="1" applyFont="1" applyFill="1" applyBorder="1"/>
    <xf numFmtId="0" fontId="3" fillId="0" borderId="6" xfId="3" applyFont="1" applyFill="1" applyBorder="1" applyAlignment="1">
      <alignment horizontal="left" indent="1"/>
    </xf>
    <xf numFmtId="164" fontId="3" fillId="0" borderId="6" xfId="1" applyNumberFormat="1" applyFont="1" applyBorder="1" applyAlignment="1">
      <alignment horizontal="left" indent="1"/>
    </xf>
    <xf numFmtId="0" fontId="2" fillId="0" borderId="6" xfId="3" applyFont="1" applyFill="1" applyBorder="1" applyAlignment="1">
      <alignment horizontal="left" indent="2"/>
    </xf>
    <xf numFmtId="0" fontId="2" fillId="0" borderId="6" xfId="3" applyFont="1" applyFill="1" applyBorder="1" applyAlignment="1">
      <alignment horizontal="left" indent="1"/>
    </xf>
    <xf numFmtId="164" fontId="2" fillId="0" borderId="6" xfId="4" applyNumberFormat="1" applyFont="1" applyFill="1" applyBorder="1" applyAlignment="1">
      <alignment horizontal="left" indent="1"/>
    </xf>
    <xf numFmtId="0" fontId="2" fillId="0" borderId="0" xfId="3" applyFont="1" applyBorder="1" applyAlignment="1">
      <alignment horizontal="left" indent="1"/>
    </xf>
    <xf numFmtId="164" fontId="3" fillId="3" borderId="26" xfId="3" applyNumberFormat="1" applyFont="1" applyFill="1" applyBorder="1"/>
    <xf numFmtId="0" fontId="2" fillId="0" borderId="0" xfId="3" applyFont="1"/>
    <xf numFmtId="0" fontId="2" fillId="0" borderId="0" xfId="3" applyFont="1" applyBorder="1"/>
    <xf numFmtId="164" fontId="3" fillId="4" borderId="0" xfId="1" quotePrefix="1" applyNumberFormat="1" applyFont="1" applyFill="1" applyAlignment="1">
      <alignment horizontal="left"/>
    </xf>
    <xf numFmtId="164" fontId="2" fillId="4" borderId="0" xfId="1" applyNumberFormat="1" applyFont="1" applyFill="1"/>
    <xf numFmtId="164" fontId="3" fillId="4" borderId="0" xfId="1" applyNumberFormat="1" applyFont="1" applyFill="1"/>
    <xf numFmtId="164" fontId="3" fillId="4" borderId="0" xfId="1" applyNumberFormat="1" applyFont="1" applyFill="1" applyAlignment="1">
      <alignment horizontal="left"/>
    </xf>
    <xf numFmtId="164" fontId="7" fillId="4" borderId="0" xfId="1" applyNumberFormat="1" applyFont="1" applyFill="1"/>
    <xf numFmtId="164" fontId="2" fillId="4" borderId="0" xfId="1" applyNumberFormat="1" applyFont="1" applyFill="1" applyBorder="1" applyAlignment="1">
      <alignment horizontal="left"/>
    </xf>
    <xf numFmtId="164" fontId="2" fillId="0" borderId="0" xfId="1" applyNumberFormat="1" applyFont="1" applyFill="1" applyAlignment="1">
      <alignment vertical="center"/>
    </xf>
    <xf numFmtId="164" fontId="2" fillId="0" borderId="13" xfId="1" applyNumberFormat="1" applyFont="1" applyFill="1" applyBorder="1" applyAlignment="1">
      <alignment horizontal="left"/>
    </xf>
    <xf numFmtId="164" fontId="2" fillId="0" borderId="12" xfId="1" applyNumberFormat="1" applyFont="1" applyBorder="1"/>
    <xf numFmtId="164" fontId="2" fillId="0" borderId="7" xfId="1" quotePrefix="1" applyNumberFormat="1" applyFont="1" applyFill="1" applyBorder="1" applyAlignment="1">
      <alignment horizontal="left"/>
    </xf>
    <xf numFmtId="164" fontId="2" fillId="0" borderId="7" xfId="1" quotePrefix="1" applyNumberFormat="1" applyFont="1" applyFill="1" applyBorder="1" applyAlignment="1">
      <alignment horizontal="left" indent="2"/>
    </xf>
    <xf numFmtId="164" fontId="2" fillId="0" borderId="7" xfId="1" applyNumberFormat="1" applyFont="1" applyFill="1" applyBorder="1" applyAlignment="1">
      <alignment wrapText="1"/>
    </xf>
    <xf numFmtId="164" fontId="2" fillId="0" borderId="0" xfId="1" applyNumberFormat="1" applyFont="1"/>
    <xf numFmtId="0" fontId="3" fillId="4" borderId="0" xfId="5" quotePrefix="1" applyFont="1" applyFill="1" applyAlignment="1">
      <alignment horizontal="left"/>
    </xf>
    <xf numFmtId="0" fontId="2" fillId="4" borderId="0" xfId="5" applyFont="1" applyFill="1"/>
    <xf numFmtId="0" fontId="3" fillId="4" borderId="0" xfId="5" applyFont="1" applyFill="1"/>
    <xf numFmtId="0" fontId="3" fillId="4" borderId="0" xfId="5" applyFont="1" applyFill="1" applyAlignment="1">
      <alignment horizontal="left"/>
    </xf>
    <xf numFmtId="164" fontId="3" fillId="4" borderId="0" xfId="5" applyNumberFormat="1" applyFont="1" applyFill="1" applyAlignment="1">
      <alignment horizontal="left"/>
    </xf>
    <xf numFmtId="164" fontId="3" fillId="4" borderId="0" xfId="5" quotePrefix="1" applyNumberFormat="1" applyFont="1" applyFill="1" applyAlignment="1">
      <alignment horizontal="left"/>
    </xf>
    <xf numFmtId="0" fontId="2" fillId="0" borderId="0" xfId="5" applyFont="1" applyFill="1"/>
    <xf numFmtId="164" fontId="2" fillId="0" borderId="17" xfId="1" applyNumberFormat="1" applyFont="1" applyFill="1" applyBorder="1" applyAlignment="1">
      <alignment horizontal="left"/>
    </xf>
    <xf numFmtId="164" fontId="2" fillId="0" borderId="16" xfId="1" applyNumberFormat="1" applyFont="1" applyFill="1" applyBorder="1" applyAlignment="1">
      <alignment horizontal="left"/>
    </xf>
    <xf numFmtId="164" fontId="2" fillId="0" borderId="7" xfId="1" applyNumberFormat="1" applyFont="1" applyFill="1" applyBorder="1" applyAlignment="1">
      <alignment vertical="center"/>
    </xf>
    <xf numFmtId="164" fontId="2" fillId="0" borderId="5" xfId="1" applyNumberFormat="1" applyFont="1" applyFill="1" applyBorder="1" applyAlignment="1">
      <alignment horizontal="left"/>
    </xf>
    <xf numFmtId="0" fontId="2" fillId="0" borderId="0" xfId="5" applyFont="1" applyFill="1" applyBorder="1"/>
    <xf numFmtId="164" fontId="2" fillId="0" borderId="10" xfId="1" applyNumberFormat="1" applyFont="1" applyFill="1" applyBorder="1"/>
    <xf numFmtId="164" fontId="2" fillId="0" borderId="11" xfId="1" applyNumberFormat="1" applyFont="1" applyFill="1" applyBorder="1" applyAlignment="1">
      <alignment horizontal="left"/>
    </xf>
    <xf numFmtId="164" fontId="2" fillId="0" borderId="15" xfId="1" applyNumberFormat="1" applyFont="1" applyFill="1" applyBorder="1" applyAlignment="1">
      <alignment horizontal="left"/>
    </xf>
    <xf numFmtId="164" fontId="2" fillId="0" borderId="10" xfId="1" applyNumberFormat="1" applyFont="1" applyFill="1" applyBorder="1" applyAlignment="1">
      <alignment horizontal="left"/>
    </xf>
    <xf numFmtId="0" fontId="7" fillId="0" borderId="0" xfId="5" applyFont="1" applyFill="1"/>
    <xf numFmtId="164" fontId="2" fillId="0" borderId="5" xfId="1" applyNumberFormat="1" applyFont="1" applyFill="1" applyBorder="1" applyAlignment="1">
      <alignment wrapText="1"/>
    </xf>
    <xf numFmtId="164" fontId="2" fillId="0" borderId="0" xfId="1" applyNumberFormat="1" applyFont="1" applyFill="1" applyBorder="1" applyAlignment="1">
      <alignment wrapText="1"/>
    </xf>
    <xf numFmtId="0" fontId="2" fillId="0" borderId="0" xfId="5" quotePrefix="1" applyFont="1" applyFill="1" applyBorder="1" applyAlignment="1">
      <alignment horizontal="left"/>
    </xf>
    <xf numFmtId="0" fontId="2" fillId="0" borderId="0" xfId="5" applyFont="1"/>
    <xf numFmtId="0" fontId="2" fillId="0" borderId="0" xfId="5" applyFont="1" applyBorder="1"/>
    <xf numFmtId="164" fontId="11" fillId="0" borderId="0" xfId="5" applyNumberFormat="1" applyFont="1"/>
    <xf numFmtId="0" fontId="11" fillId="0" borderId="0" xfId="5" applyFont="1"/>
    <xf numFmtId="164" fontId="2" fillId="0" borderId="0" xfId="1" quotePrefix="1" applyNumberFormat="1" applyFont="1" applyFill="1" applyBorder="1" applyAlignment="1">
      <alignment horizontal="left"/>
    </xf>
    <xf numFmtId="164" fontId="2" fillId="0" borderId="0" xfId="1" applyNumberFormat="1" applyFont="1" applyFill="1" applyBorder="1" applyAlignment="1">
      <alignment horizontal="left" vertical="center"/>
    </xf>
    <xf numFmtId="164" fontId="2" fillId="0" borderId="0" xfId="1" applyNumberFormat="1" applyFont="1" applyAlignment="1">
      <alignment vertical="center"/>
    </xf>
    <xf numFmtId="164" fontId="2" fillId="0" borderId="0" xfId="1" applyNumberFormat="1" applyFont="1" applyAlignment="1"/>
    <xf numFmtId="164" fontId="3" fillId="0" borderId="0" xfId="1" applyNumberFormat="1" applyFont="1" applyBorder="1"/>
    <xf numFmtId="164" fontId="2" fillId="0" borderId="0" xfId="1" applyNumberFormat="1" applyFont="1" applyFill="1" applyAlignment="1">
      <alignment vertical="center" wrapText="1"/>
    </xf>
    <xf numFmtId="164" fontId="12" fillId="4" borderId="0" xfId="1" quotePrefix="1" applyNumberFormat="1" applyFont="1" applyFill="1" applyAlignment="1">
      <alignment horizontal="left"/>
    </xf>
    <xf numFmtId="164" fontId="13" fillId="4" borderId="0" xfId="1" applyNumberFormat="1" applyFont="1" applyFill="1"/>
    <xf numFmtId="164" fontId="12" fillId="4" borderId="0" xfId="1" applyNumberFormat="1" applyFont="1" applyFill="1" applyAlignment="1">
      <alignment horizontal="right"/>
    </xf>
    <xf numFmtId="164" fontId="13" fillId="0" borderId="0" xfId="1" applyNumberFormat="1" applyFont="1"/>
    <xf numFmtId="164" fontId="12" fillId="4" borderId="0" xfId="1" applyNumberFormat="1" applyFont="1" applyFill="1" applyAlignment="1">
      <alignment horizontal="left"/>
    </xf>
    <xf numFmtId="164" fontId="12" fillId="5" borderId="14" xfId="1" applyNumberFormat="1" applyFont="1" applyFill="1" applyBorder="1" applyAlignment="1">
      <alignment horizontal="center" vertical="center" wrapText="1"/>
    </xf>
    <xf numFmtId="164" fontId="12" fillId="5" borderId="23" xfId="1" applyNumberFormat="1" applyFont="1" applyFill="1" applyBorder="1" applyAlignment="1">
      <alignment horizontal="center" vertical="center" wrapText="1"/>
    </xf>
    <xf numFmtId="164" fontId="13" fillId="5" borderId="0" xfId="1" applyNumberFormat="1" applyFont="1" applyFill="1"/>
    <xf numFmtId="164" fontId="2" fillId="0" borderId="7" xfId="1" applyNumberFormat="1" applyFont="1" applyFill="1" applyBorder="1" applyAlignment="1">
      <alignment horizontal="left" vertical="center"/>
    </xf>
    <xf numFmtId="164" fontId="13" fillId="0" borderId="0" xfId="1" applyNumberFormat="1" applyFont="1" applyAlignment="1">
      <alignment vertical="center"/>
    </xf>
    <xf numFmtId="164" fontId="3" fillId="0" borderId="7" xfId="1" applyNumberFormat="1" applyFont="1" applyFill="1" applyBorder="1" applyAlignment="1">
      <alignment horizontal="left"/>
    </xf>
    <xf numFmtId="164" fontId="13" fillId="0" borderId="11" xfId="1" applyNumberFormat="1" applyFont="1" applyBorder="1"/>
    <xf numFmtId="164" fontId="13" fillId="0" borderId="8" xfId="1" applyNumberFormat="1" applyFont="1" applyBorder="1"/>
    <xf numFmtId="164" fontId="12" fillId="6" borderId="4" xfId="1" applyNumberFormat="1" applyFont="1" applyFill="1" applyBorder="1" applyAlignment="1">
      <alignment vertical="center"/>
    </xf>
    <xf numFmtId="164" fontId="13" fillId="7" borderId="0" xfId="1" applyNumberFormat="1" applyFont="1" applyFill="1"/>
    <xf numFmtId="164" fontId="13" fillId="0" borderId="0" xfId="1" applyNumberFormat="1" applyFont="1" applyFill="1"/>
    <xf numFmtId="0" fontId="3" fillId="4" borderId="0" xfId="3" applyFont="1" applyFill="1" applyAlignment="1"/>
    <xf numFmtId="165" fontId="3" fillId="4" borderId="0" xfId="2" applyNumberFormat="1" applyFont="1" applyFill="1" applyBorder="1" applyAlignment="1">
      <alignment horizontal="center" wrapText="1"/>
    </xf>
    <xf numFmtId="164" fontId="3" fillId="4" borderId="0" xfId="1" applyNumberFormat="1" applyFont="1" applyFill="1" applyBorder="1" applyAlignment="1">
      <alignment horizontal="right" vertical="justify" wrapText="1"/>
    </xf>
    <xf numFmtId="165" fontId="3" fillId="4" borderId="0" xfId="2" applyNumberFormat="1" applyFont="1" applyFill="1" applyBorder="1" applyAlignment="1">
      <alignment horizontal="center" vertical="justify" wrapText="1"/>
    </xf>
    <xf numFmtId="165" fontId="3" fillId="4" borderId="0" xfId="2" applyNumberFormat="1" applyFont="1" applyFill="1" applyBorder="1" applyAlignment="1">
      <alignment horizontal="center"/>
    </xf>
    <xf numFmtId="0" fontId="2" fillId="2" borderId="0" xfId="3" applyFont="1" applyFill="1"/>
    <xf numFmtId="164" fontId="3" fillId="0" borderId="13" xfId="1" applyNumberFormat="1" applyFont="1" applyFill="1" applyBorder="1" applyAlignment="1">
      <alignment wrapText="1"/>
    </xf>
    <xf numFmtId="164" fontId="3" fillId="0" borderId="14" xfId="1" applyNumberFormat="1" applyFont="1" applyFill="1" applyBorder="1" applyAlignment="1">
      <alignment horizontal="center"/>
    </xf>
    <xf numFmtId="164" fontId="3" fillId="0" borderId="10" xfId="1" applyNumberFormat="1" applyFont="1" applyFill="1" applyBorder="1" applyAlignment="1">
      <alignment horizontal="center"/>
    </xf>
    <xf numFmtId="164" fontId="3" fillId="0" borderId="27" xfId="1" applyNumberFormat="1" applyFont="1" applyFill="1" applyBorder="1" applyAlignment="1">
      <alignment horizontal="center"/>
    </xf>
    <xf numFmtId="164" fontId="3" fillId="0" borderId="20" xfId="1" applyNumberFormat="1" applyFont="1" applyFill="1" applyBorder="1" applyAlignment="1">
      <alignment horizontal="center"/>
    </xf>
    <xf numFmtId="165" fontId="3" fillId="0" borderId="21" xfId="2" applyNumberFormat="1" applyFont="1" applyFill="1" applyBorder="1" applyAlignment="1">
      <alignment horizontal="center"/>
    </xf>
    <xf numFmtId="164" fontId="3" fillId="0" borderId="14" xfId="1" applyNumberFormat="1" applyFont="1" applyBorder="1" applyAlignment="1">
      <alignment horizontal="left"/>
    </xf>
    <xf numFmtId="164" fontId="3" fillId="0" borderId="22" xfId="1" applyNumberFormat="1" applyFont="1" applyBorder="1" applyAlignment="1">
      <alignment horizontal="left"/>
    </xf>
    <xf numFmtId="164" fontId="3" fillId="0" borderId="20" xfId="1" applyNumberFormat="1" applyFont="1" applyBorder="1" applyAlignment="1">
      <alignment horizontal="left"/>
    </xf>
    <xf numFmtId="165" fontId="3" fillId="0" borderId="21" xfId="2" applyNumberFormat="1" applyFont="1" applyBorder="1" applyAlignment="1">
      <alignment horizontal="center"/>
    </xf>
    <xf numFmtId="164" fontId="3" fillId="0" borderId="0" xfId="3" applyNumberFormat="1" applyFont="1" applyFill="1"/>
    <xf numFmtId="164" fontId="2" fillId="0" borderId="7" xfId="1" applyNumberFormat="1" applyFont="1" applyBorder="1" applyAlignment="1">
      <alignment horizontal="center"/>
    </xf>
    <xf numFmtId="164" fontId="2" fillId="0" borderId="9" xfId="1" applyNumberFormat="1" applyFont="1" applyBorder="1" applyAlignment="1">
      <alignment horizontal="center"/>
    </xf>
    <xf numFmtId="165" fontId="2" fillId="0" borderId="0" xfId="2" applyNumberFormat="1" applyFont="1" applyBorder="1" applyAlignment="1">
      <alignment horizontal="center"/>
    </xf>
    <xf numFmtId="164" fontId="2" fillId="0" borderId="10" xfId="1" applyNumberFormat="1" applyFont="1" applyBorder="1" applyAlignment="1">
      <alignment horizontal="center"/>
    </xf>
    <xf numFmtId="164" fontId="2" fillId="0" borderId="28" xfId="1" applyNumberFormat="1" applyFont="1" applyBorder="1" applyAlignment="1">
      <alignment horizontal="center"/>
    </xf>
    <xf numFmtId="165" fontId="2" fillId="0" borderId="11" xfId="2" applyNumberFormat="1" applyFont="1" applyBorder="1" applyAlignment="1">
      <alignment horizontal="center"/>
    </xf>
    <xf numFmtId="164" fontId="3" fillId="0" borderId="10" xfId="1" applyNumberFormat="1" applyFont="1" applyBorder="1" applyAlignment="1">
      <alignment horizontal="center"/>
    </xf>
    <xf numFmtId="164" fontId="3" fillId="0" borderId="28" xfId="1" applyNumberFormat="1" applyFont="1" applyBorder="1" applyAlignment="1">
      <alignment horizontal="center"/>
    </xf>
    <xf numFmtId="165" fontId="3" fillId="0" borderId="11" xfId="2" applyNumberFormat="1" applyFont="1" applyBorder="1" applyAlignment="1">
      <alignment horizontal="center"/>
    </xf>
    <xf numFmtId="0" fontId="2" fillId="0" borderId="7" xfId="6" applyFont="1" applyFill="1" applyBorder="1" applyAlignment="1">
      <alignment horizontal="left" indent="1"/>
    </xf>
    <xf numFmtId="164" fontId="2" fillId="0" borderId="7" xfId="1" applyNumberFormat="1" applyFont="1" applyFill="1" applyBorder="1" applyAlignment="1">
      <alignment horizontal="left" indent="1"/>
    </xf>
    <xf numFmtId="0" fontId="2" fillId="0" borderId="7" xfId="6" applyFont="1" applyFill="1" applyBorder="1" applyAlignment="1">
      <alignment horizontal="left" indent="2"/>
    </xf>
    <xf numFmtId="164" fontId="2" fillId="0" borderId="7" xfId="1" applyNumberFormat="1" applyFont="1" applyFill="1" applyBorder="1" applyAlignment="1">
      <alignment horizontal="left" indent="2"/>
    </xf>
    <xf numFmtId="164" fontId="2" fillId="0" borderId="9" xfId="1" applyNumberFormat="1" applyFont="1" applyFill="1" applyBorder="1" applyAlignment="1">
      <alignment horizontal="left"/>
    </xf>
    <xf numFmtId="165" fontId="2" fillId="0" borderId="0" xfId="2" applyNumberFormat="1" applyFont="1" applyFill="1" applyBorder="1" applyAlignment="1">
      <alignment horizontal="center"/>
    </xf>
    <xf numFmtId="0" fontId="3" fillId="0" borderId="0" xfId="3" applyFont="1" applyFill="1" applyBorder="1"/>
    <xf numFmtId="164" fontId="2" fillId="0" borderId="7" xfId="1" applyNumberFormat="1" applyFont="1" applyFill="1" applyBorder="1" applyAlignment="1">
      <alignment horizontal="center"/>
    </xf>
    <xf numFmtId="164" fontId="2" fillId="0" borderId="24" xfId="1" applyNumberFormat="1" applyFont="1" applyFill="1" applyBorder="1" applyAlignment="1">
      <alignment horizontal="center"/>
    </xf>
    <xf numFmtId="164" fontId="2" fillId="0" borderId="9" xfId="1" applyNumberFormat="1" applyFont="1" applyFill="1" applyBorder="1" applyAlignment="1">
      <alignment horizontal="center"/>
    </xf>
    <xf numFmtId="164" fontId="3" fillId="0" borderId="0" xfId="1" applyNumberFormat="1" applyFont="1" applyFill="1" applyBorder="1" applyAlignment="1">
      <alignment horizontal="left"/>
    </xf>
    <xf numFmtId="164" fontId="3" fillId="0" borderId="28" xfId="1" applyNumberFormat="1" applyFont="1" applyFill="1" applyBorder="1"/>
    <xf numFmtId="165" fontId="3" fillId="0" borderId="11" xfId="2" applyNumberFormat="1" applyFont="1" applyFill="1" applyBorder="1" applyAlignment="1">
      <alignment horizontal="center"/>
    </xf>
    <xf numFmtId="164" fontId="2" fillId="0" borderId="25" xfId="1" applyNumberFormat="1" applyFont="1" applyFill="1" applyBorder="1" applyAlignment="1">
      <alignment horizontal="left"/>
    </xf>
    <xf numFmtId="164" fontId="2" fillId="0" borderId="25" xfId="1" applyNumberFormat="1" applyFont="1" applyFill="1" applyBorder="1"/>
    <xf numFmtId="164" fontId="2" fillId="0" borderId="28" xfId="1" applyNumberFormat="1" applyFont="1" applyBorder="1"/>
    <xf numFmtId="164" fontId="3" fillId="2" borderId="10" xfId="1" applyNumberFormat="1" applyFont="1" applyFill="1" applyBorder="1"/>
    <xf numFmtId="164" fontId="3" fillId="2" borderId="28" xfId="1" applyNumberFormat="1" applyFont="1" applyFill="1" applyBorder="1"/>
    <xf numFmtId="165" fontId="3" fillId="2" borderId="11" xfId="2" applyNumberFormat="1" applyFont="1" applyFill="1" applyBorder="1" applyAlignment="1">
      <alignment horizontal="center"/>
    </xf>
    <xf numFmtId="164" fontId="3" fillId="0" borderId="9" xfId="1" applyNumberFormat="1" applyFont="1" applyFill="1" applyBorder="1"/>
    <xf numFmtId="165" fontId="3" fillId="0" borderId="0" xfId="2" applyNumberFormat="1" applyFont="1" applyFill="1" applyBorder="1" applyAlignment="1">
      <alignment horizontal="center"/>
    </xf>
    <xf numFmtId="0" fontId="3" fillId="0" borderId="6" xfId="3" applyFont="1" applyFill="1" applyBorder="1" applyAlignment="1">
      <alignment wrapText="1"/>
    </xf>
    <xf numFmtId="164" fontId="3" fillId="0" borderId="8" xfId="1" applyNumberFormat="1" applyFont="1" applyFill="1" applyBorder="1" applyAlignment="1">
      <alignment horizontal="left"/>
    </xf>
    <xf numFmtId="164" fontId="3" fillId="0" borderId="10" xfId="1" applyNumberFormat="1" applyFont="1" applyFill="1" applyBorder="1" applyAlignment="1">
      <alignment horizontal="left"/>
    </xf>
    <xf numFmtId="164" fontId="3" fillId="0" borderId="23" xfId="1" applyNumberFormat="1" applyFont="1" applyBorder="1" applyAlignment="1">
      <alignment horizontal="left"/>
    </xf>
    <xf numFmtId="165" fontId="3" fillId="0" borderId="23" xfId="2" applyNumberFormat="1" applyFont="1" applyBorder="1" applyAlignment="1">
      <alignment horizontal="center"/>
    </xf>
    <xf numFmtId="165" fontId="2" fillId="0" borderId="5" xfId="2" applyNumberFormat="1" applyFont="1" applyBorder="1" applyAlignment="1">
      <alignment horizontal="center"/>
    </xf>
    <xf numFmtId="164" fontId="2" fillId="0" borderId="6" xfId="7" applyNumberFormat="1" applyFont="1" applyFill="1" applyBorder="1" applyAlignment="1">
      <alignment horizontal="left"/>
    </xf>
    <xf numFmtId="164" fontId="2" fillId="0" borderId="7" xfId="7" applyNumberFormat="1" applyFont="1" applyBorder="1" applyAlignment="1">
      <alignment horizontal="center"/>
    </xf>
    <xf numFmtId="164" fontId="14" fillId="0" borderId="6" xfId="7" applyNumberFormat="1" applyFont="1" applyFill="1" applyBorder="1" applyAlignment="1">
      <alignment horizontal="left"/>
    </xf>
    <xf numFmtId="164" fontId="14" fillId="0" borderId="7" xfId="7" applyNumberFormat="1" applyFont="1" applyBorder="1" applyAlignment="1">
      <alignment horizontal="center"/>
    </xf>
    <xf numFmtId="165" fontId="2" fillId="0" borderId="15" xfId="2" applyNumberFormat="1" applyFont="1" applyBorder="1" applyAlignment="1">
      <alignment horizontal="center"/>
    </xf>
    <xf numFmtId="165" fontId="3" fillId="0" borderId="15" xfId="2" applyNumberFormat="1" applyFont="1" applyBorder="1" applyAlignment="1">
      <alignment horizontal="center"/>
    </xf>
    <xf numFmtId="164" fontId="2" fillId="0" borderId="12" xfId="1" applyNumberFormat="1" applyFont="1" applyFill="1" applyBorder="1" applyAlignment="1">
      <alignment horizontal="left"/>
    </xf>
    <xf numFmtId="165" fontId="2" fillId="0" borderId="5" xfId="2" applyNumberFormat="1" applyFont="1" applyFill="1" applyBorder="1" applyAlignment="1">
      <alignment horizontal="center"/>
    </xf>
    <xf numFmtId="164" fontId="14" fillId="0" borderId="7" xfId="1" applyNumberFormat="1" applyFont="1" applyFill="1" applyBorder="1" applyAlignment="1">
      <alignment horizontal="left"/>
    </xf>
    <xf numFmtId="164" fontId="2" fillId="0" borderId="6" xfId="1" applyNumberFormat="1" applyFont="1" applyFill="1" applyBorder="1" applyAlignment="1">
      <alignment horizontal="left" indent="2"/>
    </xf>
    <xf numFmtId="164" fontId="3" fillId="0" borderId="6" xfId="1" applyNumberFormat="1" applyFont="1" applyFill="1" applyBorder="1" applyAlignment="1">
      <alignment wrapText="1"/>
    </xf>
    <xf numFmtId="164" fontId="3" fillId="0" borderId="9" xfId="1" applyNumberFormat="1" applyFont="1" applyBorder="1" applyAlignment="1">
      <alignment horizontal="center"/>
    </xf>
    <xf numFmtId="165" fontId="3" fillId="0" borderId="0" xfId="2" applyNumberFormat="1" applyFont="1" applyBorder="1" applyAlignment="1">
      <alignment horizontal="center"/>
    </xf>
    <xf numFmtId="0" fontId="3" fillId="0" borderId="6" xfId="3" applyFont="1" applyFill="1" applyBorder="1" applyAlignment="1">
      <alignment horizontal="left" wrapText="1"/>
    </xf>
    <xf numFmtId="164" fontId="3" fillId="0" borderId="6" xfId="1" applyNumberFormat="1" applyFont="1" applyFill="1" applyBorder="1" applyAlignment="1">
      <alignment horizontal="left" wrapText="1"/>
    </xf>
    <xf numFmtId="164" fontId="2" fillId="0" borderId="9" xfId="1" applyNumberFormat="1" applyFont="1" applyBorder="1" applyAlignment="1">
      <alignment horizontal="left" indent="1"/>
    </xf>
    <xf numFmtId="0" fontId="3" fillId="0" borderId="2" xfId="3" applyFont="1" applyFill="1" applyBorder="1" applyAlignment="1">
      <alignment horizontal="center"/>
    </xf>
    <xf numFmtId="164" fontId="3" fillId="2" borderId="2" xfId="1" applyNumberFormat="1" applyFont="1" applyFill="1" applyBorder="1" applyAlignment="1">
      <alignment horizontal="left"/>
    </xf>
    <xf numFmtId="164" fontId="3" fillId="3" borderId="2" xfId="1" applyNumberFormat="1" applyFont="1" applyFill="1" applyBorder="1" applyAlignment="1">
      <alignment horizontal="left"/>
    </xf>
    <xf numFmtId="164" fontId="3" fillId="3" borderId="3" xfId="3" applyNumberFormat="1" applyFont="1" applyFill="1" applyBorder="1"/>
    <xf numFmtId="164" fontId="3" fillId="3" borderId="29" xfId="3" applyNumberFormat="1" applyFont="1" applyFill="1" applyBorder="1"/>
    <xf numFmtId="165" fontId="3" fillId="3" borderId="4" xfId="2" applyNumberFormat="1" applyFont="1" applyFill="1" applyBorder="1" applyAlignment="1">
      <alignment horizontal="center"/>
    </xf>
    <xf numFmtId="0" fontId="2" fillId="3" borderId="0" xfId="3" applyFont="1" applyFill="1"/>
    <xf numFmtId="164" fontId="2" fillId="9" borderId="0" xfId="1" applyNumberFormat="1" applyFont="1" applyFill="1"/>
    <xf numFmtId="165" fontId="2" fillId="0" borderId="0" xfId="2" applyNumberFormat="1" applyFont="1" applyAlignment="1">
      <alignment horizontal="center"/>
    </xf>
    <xf numFmtId="164" fontId="17" fillId="0" borderId="7" xfId="1" applyNumberFormat="1" applyFont="1" applyFill="1" applyBorder="1" applyAlignment="1">
      <alignment horizontal="left" vertical="center"/>
    </xf>
    <xf numFmtId="164" fontId="18" fillId="0" borderId="0" xfId="1" applyNumberFormat="1" applyFont="1" applyAlignment="1">
      <alignment vertical="center"/>
    </xf>
    <xf numFmtId="164" fontId="3" fillId="3" borderId="10" xfId="1" applyNumberFormat="1" applyFont="1" applyFill="1" applyBorder="1" applyAlignment="1">
      <alignment horizontal="center" vertical="center"/>
    </xf>
    <xf numFmtId="164" fontId="12" fillId="3" borderId="4" xfId="1" applyNumberFormat="1" applyFont="1" applyFill="1" applyBorder="1" applyAlignment="1">
      <alignment vertical="center"/>
    </xf>
    <xf numFmtId="164" fontId="12" fillId="3" borderId="12" xfId="1" applyNumberFormat="1" applyFont="1" applyFill="1" applyBorder="1" applyAlignment="1">
      <alignment horizontal="center" vertical="center"/>
    </xf>
    <xf numFmtId="164" fontId="12" fillId="3" borderId="14" xfId="1" applyNumberFormat="1" applyFont="1" applyFill="1" applyBorder="1" applyAlignment="1">
      <alignment horizontal="center" vertical="center" wrapText="1"/>
    </xf>
    <xf numFmtId="164" fontId="3" fillId="3" borderId="14" xfId="1" applyNumberFormat="1" applyFont="1" applyFill="1" applyBorder="1" applyAlignment="1">
      <alignment horizontal="center" vertical="center"/>
    </xf>
    <xf numFmtId="164" fontId="9" fillId="3" borderId="18" xfId="1" applyNumberFormat="1" applyFont="1" applyFill="1" applyBorder="1" applyAlignment="1">
      <alignment horizontal="center" vertical="center" wrapText="1"/>
    </xf>
    <xf numFmtId="164" fontId="3" fillId="3" borderId="14" xfId="1" applyNumberFormat="1" applyFont="1" applyFill="1" applyBorder="1" applyAlignment="1">
      <alignment horizontal="center" vertical="center" wrapText="1"/>
    </xf>
    <xf numFmtId="164" fontId="8" fillId="3" borderId="14" xfId="1" applyNumberFormat="1" applyFont="1" applyFill="1" applyBorder="1" applyAlignment="1">
      <alignment horizontal="center" vertical="center" wrapText="1"/>
    </xf>
    <xf numFmtId="164" fontId="3" fillId="3" borderId="10" xfId="1" applyNumberFormat="1" applyFont="1" applyFill="1" applyBorder="1" applyAlignment="1">
      <alignment horizontal="center"/>
    </xf>
    <xf numFmtId="164" fontId="3" fillId="3" borderId="4" xfId="1" applyNumberFormat="1" applyFont="1" applyFill="1" applyBorder="1"/>
    <xf numFmtId="164" fontId="9" fillId="3" borderId="12" xfId="1" applyNumberFormat="1" applyFont="1" applyFill="1" applyBorder="1" applyAlignment="1">
      <alignment horizontal="center" vertical="center" wrapText="1"/>
    </xf>
    <xf numFmtId="164" fontId="9" fillId="3" borderId="14" xfId="1" applyNumberFormat="1" applyFont="1" applyFill="1" applyBorder="1" applyAlignment="1">
      <alignment horizontal="center" vertical="center" wrapText="1"/>
    </xf>
    <xf numFmtId="164" fontId="3" fillId="3" borderId="3" xfId="1" applyNumberFormat="1" applyFont="1" applyFill="1" applyBorder="1"/>
    <xf numFmtId="164" fontId="3" fillId="3" borderId="2" xfId="1" applyNumberFormat="1" applyFont="1" applyFill="1" applyBorder="1"/>
    <xf numFmtId="164" fontId="3" fillId="3" borderId="12" xfId="1" applyNumberFormat="1" applyFont="1" applyFill="1" applyBorder="1" applyAlignment="1">
      <alignment horizontal="center" vertical="center"/>
    </xf>
    <xf numFmtId="164" fontId="3" fillId="3" borderId="18" xfId="1" applyNumberFormat="1" applyFont="1" applyFill="1" applyBorder="1" applyAlignment="1">
      <alignment horizontal="center" vertical="center" wrapText="1"/>
    </xf>
    <xf numFmtId="164" fontId="8" fillId="3" borderId="18" xfId="1" applyNumberFormat="1" applyFont="1" applyFill="1" applyBorder="1" applyAlignment="1">
      <alignment horizontal="center" vertical="center" wrapText="1"/>
    </xf>
    <xf numFmtId="0" fontId="3" fillId="3" borderId="15" xfId="5" applyFont="1" applyFill="1" applyBorder="1" applyAlignment="1">
      <alignment horizontal="center" vertical="center"/>
    </xf>
    <xf numFmtId="0" fontId="3" fillId="3" borderId="10" xfId="5" applyFont="1" applyFill="1" applyBorder="1" applyAlignment="1">
      <alignment horizontal="center" vertical="center" wrapText="1"/>
    </xf>
    <xf numFmtId="0" fontId="3" fillId="3" borderId="10" xfId="5" applyFont="1" applyFill="1" applyBorder="1" applyAlignment="1">
      <alignment horizontal="center" vertical="center"/>
    </xf>
    <xf numFmtId="0" fontId="3" fillId="3" borderId="11" xfId="5" applyFont="1" applyFill="1" applyBorder="1" applyAlignment="1">
      <alignment horizontal="center"/>
    </xf>
    <xf numFmtId="164" fontId="3" fillId="3" borderId="2" xfId="1" applyNumberFormat="1" applyFont="1" applyFill="1" applyBorder="1" applyAlignment="1">
      <alignment vertical="center"/>
    </xf>
    <xf numFmtId="164" fontId="3" fillId="3" borderId="3" xfId="1" applyNumberFormat="1" applyFont="1" applyFill="1" applyBorder="1" applyAlignment="1">
      <alignment vertical="center"/>
    </xf>
    <xf numFmtId="164" fontId="3" fillId="3" borderId="4" xfId="1" applyNumberFormat="1" applyFont="1" applyFill="1" applyBorder="1" applyAlignment="1">
      <alignment vertical="center"/>
    </xf>
    <xf numFmtId="165" fontId="3" fillId="3" borderId="3" xfId="2" applyNumberFormat="1" applyFont="1" applyFill="1" applyBorder="1" applyAlignment="1">
      <alignment horizontal="center" vertical="center"/>
    </xf>
    <xf numFmtId="164" fontId="3" fillId="3" borderId="1" xfId="1" applyNumberFormat="1" applyFont="1" applyFill="1" applyBorder="1" applyAlignment="1">
      <alignment vertical="center"/>
    </xf>
    <xf numFmtId="164" fontId="4" fillId="9" borderId="0" xfId="1" applyNumberFormat="1" applyFont="1" applyFill="1" applyBorder="1" applyAlignment="1"/>
    <xf numFmtId="164" fontId="3" fillId="9" borderId="0" xfId="1" applyNumberFormat="1" applyFont="1" applyFill="1" applyBorder="1" applyAlignment="1">
      <alignment vertical="center"/>
    </xf>
    <xf numFmtId="165" fontId="3" fillId="9" borderId="0" xfId="2" applyNumberFormat="1" applyFont="1" applyFill="1" applyBorder="1" applyAlignment="1">
      <alignment horizontal="center" vertical="center"/>
    </xf>
    <xf numFmtId="43" fontId="3" fillId="9" borderId="0" xfId="1" applyFont="1" applyFill="1" applyBorder="1" applyAlignment="1">
      <alignment horizontal="center" wrapText="1"/>
    </xf>
    <xf numFmtId="164" fontId="4" fillId="9" borderId="0" xfId="1" applyNumberFormat="1" applyFont="1" applyFill="1" applyBorder="1" applyAlignment="1">
      <alignment horizontal="left"/>
    </xf>
    <xf numFmtId="164" fontId="2" fillId="9" borderId="0" xfId="1" applyNumberFormat="1" applyFont="1" applyFill="1" applyBorder="1" applyAlignment="1">
      <alignment horizontal="left"/>
    </xf>
    <xf numFmtId="165" fontId="2" fillId="9" borderId="0" xfId="2" applyNumberFormat="1" applyFont="1" applyFill="1" applyBorder="1" applyAlignment="1">
      <alignment horizontal="center"/>
    </xf>
    <xf numFmtId="164" fontId="2" fillId="9" borderId="0" xfId="1" applyNumberFormat="1" applyFont="1" applyFill="1" applyBorder="1" applyAlignment="1"/>
    <xf numFmtId="164" fontId="3" fillId="9" borderId="0" xfId="1" applyNumberFormat="1" applyFont="1" applyFill="1" applyBorder="1" applyAlignment="1">
      <alignment horizontal="center" wrapText="1"/>
    </xf>
    <xf numFmtId="164" fontId="2" fillId="9" borderId="0" xfId="1" applyNumberFormat="1" applyFont="1" applyFill="1" applyAlignment="1"/>
    <xf numFmtId="164" fontId="3" fillId="4" borderId="0" xfId="4" applyNumberFormat="1" applyFont="1" applyFill="1"/>
    <xf numFmtId="164" fontId="2" fillId="4" borderId="0" xfId="4" applyNumberFormat="1" applyFont="1" applyFill="1"/>
    <xf numFmtId="164" fontId="19" fillId="4" borderId="0" xfId="4" applyNumberFormat="1" applyFont="1" applyFill="1"/>
    <xf numFmtId="164" fontId="20" fillId="4" borderId="0" xfId="4" applyNumberFormat="1" applyFont="1" applyFill="1"/>
    <xf numFmtId="164" fontId="3" fillId="0" borderId="14" xfId="4" applyNumberFormat="1" applyFont="1" applyFill="1" applyBorder="1" applyAlignment="1">
      <alignment horizontal="center" vertical="center"/>
    </xf>
    <xf numFmtId="164" fontId="2" fillId="0" borderId="0" xfId="4" applyNumberFormat="1" applyFont="1"/>
    <xf numFmtId="164" fontId="3" fillId="0" borderId="17" xfId="4" applyNumberFormat="1" applyFont="1" applyFill="1" applyBorder="1" applyAlignment="1">
      <alignment horizontal="left" vertical="center"/>
    </xf>
    <xf numFmtId="164" fontId="3" fillId="0" borderId="21" xfId="4" applyNumberFormat="1" applyFont="1" applyFill="1" applyBorder="1" applyAlignment="1">
      <alignment horizontal="center" vertical="center"/>
    </xf>
    <xf numFmtId="164" fontId="19" fillId="0" borderId="17" xfId="4" applyNumberFormat="1" applyFont="1" applyFill="1" applyBorder="1" applyAlignment="1">
      <alignment horizontal="center" vertical="center"/>
    </xf>
    <xf numFmtId="164" fontId="3" fillId="0" borderId="0" xfId="4" applyNumberFormat="1" applyFont="1" applyFill="1" applyBorder="1" applyAlignment="1">
      <alignment horizontal="left" vertical="center" indent="1"/>
    </xf>
    <xf numFmtId="164" fontId="3" fillId="0" borderId="11" xfId="4" applyNumberFormat="1" applyFont="1" applyFill="1" applyBorder="1" applyAlignment="1">
      <alignment horizontal="center" vertical="center"/>
    </xf>
    <xf numFmtId="164" fontId="19" fillId="0" borderId="0" xfId="4" applyNumberFormat="1" applyFont="1" applyFill="1" applyBorder="1" applyAlignment="1">
      <alignment horizontal="center" vertical="center"/>
    </xf>
    <xf numFmtId="164" fontId="3" fillId="0" borderId="0" xfId="4" applyNumberFormat="1" applyFont="1" applyFill="1" applyBorder="1" applyAlignment="1">
      <alignment horizontal="left" vertical="center" indent="2"/>
    </xf>
    <xf numFmtId="164" fontId="2" fillId="0" borderId="0" xfId="4" applyNumberFormat="1" applyFont="1" applyBorder="1"/>
    <xf numFmtId="164" fontId="2" fillId="0" borderId="0" xfId="4" applyNumberFormat="1" applyFont="1" applyFill="1" applyBorder="1" applyAlignment="1">
      <alignment horizontal="left" vertical="center" indent="2"/>
    </xf>
    <xf numFmtId="164" fontId="2" fillId="0" borderId="0" xfId="4" applyNumberFormat="1" applyFont="1" applyFill="1" applyBorder="1" applyAlignment="1">
      <alignment horizontal="center" vertical="center"/>
    </xf>
    <xf numFmtId="164" fontId="2" fillId="0" borderId="0" xfId="4" applyNumberFormat="1" applyFont="1" applyFill="1" applyBorder="1" applyAlignment="1">
      <alignment horizontal="left" vertical="center" indent="4"/>
    </xf>
    <xf numFmtId="164" fontId="2" fillId="0" borderId="0" xfId="4" applyNumberFormat="1" applyFont="1" applyFill="1" applyBorder="1" applyAlignment="1">
      <alignment horizontal="left" vertical="center" indent="5"/>
    </xf>
    <xf numFmtId="164" fontId="2" fillId="0" borderId="0" xfId="4" applyNumberFormat="1" applyFont="1" applyFill="1" applyBorder="1" applyAlignment="1">
      <alignment horizontal="left" vertical="center" wrapText="1" indent="5"/>
    </xf>
    <xf numFmtId="164" fontId="2" fillId="0" borderId="11" xfId="4" applyNumberFormat="1" applyFont="1" applyFill="1" applyBorder="1" applyAlignment="1">
      <alignment horizontal="center" vertical="center"/>
    </xf>
    <xf numFmtId="164" fontId="2" fillId="0" borderId="0" xfId="4" applyNumberFormat="1" applyFont="1" applyFill="1" applyBorder="1" applyAlignment="1">
      <alignment horizontal="left" vertical="center" indent="1"/>
    </xf>
    <xf numFmtId="164" fontId="3" fillId="0" borderId="0" xfId="4" applyNumberFormat="1" applyFont="1" applyFill="1" applyBorder="1" applyAlignment="1">
      <alignment horizontal="left" indent="2"/>
    </xf>
    <xf numFmtId="164" fontId="3" fillId="0" borderId="11" xfId="4" applyNumberFormat="1" applyFont="1" applyFill="1" applyBorder="1"/>
    <xf numFmtId="164" fontId="19" fillId="0" borderId="0" xfId="4" applyNumberFormat="1" applyFont="1" applyFill="1" applyBorder="1"/>
    <xf numFmtId="164" fontId="2" fillId="0" borderId="0" xfId="4" applyNumberFormat="1" applyFont="1" applyFill="1" applyBorder="1" applyAlignment="1">
      <alignment horizontal="left" indent="2"/>
    </xf>
    <xf numFmtId="164" fontId="3" fillId="0" borderId="21" xfId="4" applyNumberFormat="1" applyFont="1" applyFill="1" applyBorder="1"/>
    <xf numFmtId="164" fontId="2" fillId="0" borderId="21" xfId="4" applyNumberFormat="1" applyFont="1" applyFill="1" applyBorder="1"/>
    <xf numFmtId="164" fontId="2" fillId="0" borderId="0" xfId="4" applyNumberFormat="1" applyFont="1" applyFill="1"/>
    <xf numFmtId="164" fontId="2" fillId="0" borderId="0" xfId="4" applyNumberFormat="1" applyFont="1" applyFill="1" applyBorder="1"/>
    <xf numFmtId="164" fontId="20" fillId="0" borderId="0" xfId="4" applyNumberFormat="1" applyFont="1" applyFill="1" applyBorder="1"/>
    <xf numFmtId="164" fontId="2" fillId="0" borderId="0" xfId="4" applyNumberFormat="1" applyFont="1" applyFill="1" applyBorder="1" applyAlignment="1">
      <alignment vertical="center"/>
    </xf>
    <xf numFmtId="164" fontId="20" fillId="0" borderId="0" xfId="4" applyNumberFormat="1" applyFont="1" applyFill="1" applyBorder="1" applyAlignment="1">
      <alignment vertical="center" wrapText="1"/>
    </xf>
    <xf numFmtId="164" fontId="2" fillId="0" borderId="0" xfId="4" applyNumberFormat="1" applyFont="1" applyFill="1" applyBorder="1" applyAlignment="1">
      <alignment vertical="center" wrapText="1"/>
    </xf>
    <xf numFmtId="164" fontId="3" fillId="0" borderId="0" xfId="4" applyNumberFormat="1" applyFont="1" applyFill="1" applyBorder="1"/>
    <xf numFmtId="164" fontId="2" fillId="0" borderId="0" xfId="4" applyNumberFormat="1" applyFont="1" applyAlignment="1"/>
    <xf numFmtId="164" fontId="2" fillId="0" borderId="0" xfId="4" applyNumberFormat="1" applyFont="1" applyFill="1" applyBorder="1" applyAlignment="1">
      <alignment horizontal="left" vertical="center" wrapText="1"/>
    </xf>
    <xf numFmtId="164" fontId="2" fillId="0" borderId="0" xfId="1" applyNumberFormat="1" applyFont="1" applyFill="1" applyBorder="1" applyAlignment="1">
      <alignment horizontal="right" vertical="center" indent="1"/>
    </xf>
    <xf numFmtId="166" fontId="2" fillId="0" borderId="0" xfId="1" applyNumberFormat="1" applyFont="1" applyFill="1" applyBorder="1" applyAlignment="1">
      <alignment horizontal="right" vertical="center" indent="2"/>
    </xf>
    <xf numFmtId="164" fontId="2" fillId="0" borderId="0" xfId="1" applyNumberFormat="1" applyFont="1" applyFill="1" applyBorder="1" applyAlignment="1">
      <alignment horizontal="right" vertical="center" indent="2"/>
    </xf>
    <xf numFmtId="164" fontId="2" fillId="0" borderId="0" xfId="4" applyNumberFormat="1" applyFont="1" applyFill="1" applyBorder="1" applyAlignment="1">
      <alignment horizontal="left" vertical="center"/>
    </xf>
    <xf numFmtId="164" fontId="2" fillId="0" borderId="11" xfId="4" applyNumberFormat="1" applyFont="1" applyFill="1" applyBorder="1"/>
    <xf numFmtId="164" fontId="2" fillId="0" borderId="0" xfId="4" applyNumberFormat="1" applyFont="1" applyFill="1" applyBorder="1" applyAlignment="1">
      <alignment horizontal="left" vertical="center" wrapText="1" indent="2"/>
    </xf>
    <xf numFmtId="164" fontId="2" fillId="0" borderId="0" xfId="4" applyNumberFormat="1" applyFont="1" applyFill="1" applyBorder="1" applyAlignment="1">
      <alignment horizontal="left" vertical="center" wrapText="1" indent="4"/>
    </xf>
    <xf numFmtId="164" fontId="2" fillId="0" borderId="0" xfId="4" applyNumberFormat="1" applyFont="1" applyFill="1" applyBorder="1" applyAlignment="1">
      <alignment horizontal="right" vertical="center"/>
    </xf>
    <xf numFmtId="164" fontId="2" fillId="0" borderId="0" xfId="4" applyNumberFormat="1" applyFont="1" applyFill="1" applyBorder="1" applyAlignment="1">
      <alignment horizontal="right" vertical="center" indent="2"/>
    </xf>
    <xf numFmtId="164" fontId="2" fillId="0" borderId="0" xfId="4" applyNumberFormat="1" applyFont="1" applyAlignment="1">
      <alignment wrapText="1"/>
    </xf>
    <xf numFmtId="37" fontId="2" fillId="0" borderId="0" xfId="4" applyNumberFormat="1" applyFont="1" applyFill="1" applyBorder="1" applyAlignment="1">
      <alignment horizontal="right" vertical="center"/>
    </xf>
    <xf numFmtId="164" fontId="2" fillId="0" borderId="0" xfId="4" applyNumberFormat="1" applyFont="1" applyFill="1" applyBorder="1" applyAlignment="1">
      <alignment horizontal="right" vertical="center" indent="1"/>
    </xf>
    <xf numFmtId="164" fontId="3" fillId="0" borderId="0" xfId="4" applyNumberFormat="1" applyFont="1" applyFill="1" applyBorder="1" applyAlignment="1">
      <alignment horizontal="left" vertical="center" wrapText="1" indent="2"/>
    </xf>
    <xf numFmtId="164" fontId="2" fillId="0" borderId="11" xfId="4" applyNumberFormat="1" applyFont="1" applyFill="1" applyBorder="1" applyAlignment="1">
      <alignment vertical="center"/>
    </xf>
    <xf numFmtId="164" fontId="2" fillId="0" borderId="0" xfId="4" applyNumberFormat="1" applyFont="1" applyFill="1" applyBorder="1" applyAlignment="1">
      <alignment horizontal="left" indent="4"/>
    </xf>
    <xf numFmtId="49" fontId="2" fillId="0" borderId="0" xfId="4" applyNumberFormat="1" applyFont="1" applyBorder="1" applyAlignment="1">
      <alignment horizontal="left" wrapText="1" indent="5"/>
    </xf>
    <xf numFmtId="164" fontId="2" fillId="0" borderId="0" xfId="4" applyNumberFormat="1" applyFont="1" applyBorder="1" applyAlignment="1">
      <alignment vertical="center"/>
    </xf>
    <xf numFmtId="164" fontId="3" fillId="0" borderId="0" xfId="4" applyNumberFormat="1" applyFont="1" applyFill="1" applyBorder="1" applyAlignment="1">
      <alignment horizontal="center" vertical="center"/>
    </xf>
    <xf numFmtId="164" fontId="2" fillId="0" borderId="0" xfId="4" applyNumberFormat="1" applyFont="1" applyFill="1" applyBorder="1" applyAlignment="1">
      <alignment horizontal="left" indent="3"/>
    </xf>
    <xf numFmtId="164" fontId="3" fillId="0" borderId="0" xfId="4" applyNumberFormat="1" applyFont="1" applyBorder="1"/>
    <xf numFmtId="164" fontId="3" fillId="0" borderId="11" xfId="4" applyNumberFormat="1" applyFont="1" applyFill="1" applyBorder="1" applyAlignment="1">
      <alignment horizontal="right" vertical="center"/>
    </xf>
    <xf numFmtId="164" fontId="2" fillId="0" borderId="17" xfId="4" applyNumberFormat="1" applyFont="1" applyFill="1" applyBorder="1" applyAlignment="1">
      <alignment horizontal="right" vertical="center"/>
    </xf>
    <xf numFmtId="164" fontId="2" fillId="0" borderId="0" xfId="4" applyNumberFormat="1" applyFont="1" applyFill="1" applyBorder="1" applyAlignment="1">
      <alignment horizontal="left" wrapText="1" indent="5"/>
    </xf>
    <xf numFmtId="49" fontId="20" fillId="0" borderId="0" xfId="4" applyNumberFormat="1" applyFont="1" applyFill="1" applyBorder="1" applyAlignment="1">
      <alignment vertical="center" wrapText="1"/>
    </xf>
    <xf numFmtId="164" fontId="2" fillId="0" borderId="0" xfId="4" applyNumberFormat="1" applyFont="1" applyFill="1" applyBorder="1" applyAlignment="1">
      <alignment horizontal="left" vertical="center" indent="3"/>
    </xf>
    <xf numFmtId="164" fontId="3" fillId="0" borderId="0" xfId="4" applyNumberFormat="1" applyFont="1" applyFill="1" applyBorder="1" applyAlignment="1">
      <alignment horizontal="left" indent="1"/>
    </xf>
    <xf numFmtId="164" fontId="2" fillId="0" borderId="11" xfId="4" applyNumberFormat="1" applyFont="1" applyFill="1" applyBorder="1" applyAlignment="1">
      <alignment horizontal="right" vertical="center"/>
    </xf>
    <xf numFmtId="164" fontId="20" fillId="0" borderId="0" xfId="4" applyNumberFormat="1" applyFont="1" applyFill="1" applyBorder="1" applyAlignment="1">
      <alignment wrapText="1"/>
    </xf>
    <xf numFmtId="164" fontId="20" fillId="0" borderId="0" xfId="4" applyNumberFormat="1" applyFont="1" applyBorder="1"/>
    <xf numFmtId="164" fontId="2" fillId="0" borderId="0" xfId="4" applyNumberFormat="1" applyFont="1" applyBorder="1" applyAlignment="1">
      <alignment horizontal="left" vertical="center" indent="4"/>
    </xf>
    <xf numFmtId="0" fontId="22" fillId="0" borderId="0" xfId="9" applyFont="1" applyBorder="1" applyAlignment="1">
      <alignment wrapText="1"/>
    </xf>
    <xf numFmtId="164" fontId="20" fillId="0" borderId="0" xfId="4" applyNumberFormat="1" applyFont="1"/>
    <xf numFmtId="164" fontId="4" fillId="9" borderId="0" xfId="1" applyNumberFormat="1" applyFont="1" applyFill="1" applyBorder="1" applyAlignment="1">
      <alignment horizontal="left" wrapText="1"/>
    </xf>
    <xf numFmtId="164" fontId="3" fillId="3" borderId="14" xfId="1" applyNumberFormat="1" applyFont="1" applyFill="1" applyBorder="1" applyAlignment="1">
      <alignment horizontal="center" vertical="center"/>
    </xf>
    <xf numFmtId="164" fontId="3" fillId="3" borderId="14" xfId="1" applyNumberFormat="1" applyFont="1" applyFill="1" applyBorder="1" applyAlignment="1">
      <alignment horizontal="center" vertical="center" wrapText="1"/>
    </xf>
    <xf numFmtId="164" fontId="3" fillId="3" borderId="13" xfId="1" applyNumberFormat="1" applyFont="1" applyFill="1" applyBorder="1" applyAlignment="1">
      <alignment horizontal="center" vertical="center" wrapText="1"/>
    </xf>
    <xf numFmtId="164" fontId="3" fillId="3" borderId="16"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4" fontId="3" fillId="3" borderId="8" xfId="1" applyNumberFormat="1" applyFont="1" applyFill="1" applyBorder="1" applyAlignment="1">
      <alignment horizontal="center" vertical="center" wrapText="1"/>
    </xf>
    <xf numFmtId="164" fontId="3" fillId="3" borderId="15" xfId="1" applyNumberFormat="1" applyFont="1" applyFill="1" applyBorder="1" applyAlignment="1">
      <alignment horizontal="center" vertical="center" wrapText="1"/>
    </xf>
    <xf numFmtId="164" fontId="3" fillId="3" borderId="17" xfId="1" applyNumberFormat="1" applyFont="1" applyFill="1" applyBorder="1" applyAlignment="1">
      <alignment horizontal="center" vertical="center" wrapText="1"/>
    </xf>
    <xf numFmtId="164" fontId="3" fillId="3" borderId="0" xfId="1" applyNumberFormat="1" applyFont="1" applyFill="1" applyBorder="1" applyAlignment="1">
      <alignment horizontal="center" vertical="center" wrapText="1"/>
    </xf>
    <xf numFmtId="164" fontId="3" fillId="3" borderId="11" xfId="1" applyNumberFormat="1" applyFont="1" applyFill="1" applyBorder="1" applyAlignment="1">
      <alignment horizontal="center" vertical="center" wrapText="1"/>
    </xf>
    <xf numFmtId="0" fontId="3" fillId="2" borderId="18" xfId="3" applyFont="1" applyFill="1" applyBorder="1" applyAlignment="1">
      <alignment horizontal="center" vertical="center"/>
    </xf>
    <xf numFmtId="164" fontId="3" fillId="2" borderId="12" xfId="1" applyNumberFormat="1" applyFont="1" applyFill="1" applyBorder="1" applyAlignment="1">
      <alignment horizontal="center" vertical="center" wrapText="1"/>
    </xf>
    <xf numFmtId="164" fontId="3" fillId="2" borderId="7" xfId="1" applyNumberFormat="1" applyFont="1" applyFill="1" applyBorder="1" applyAlignment="1">
      <alignment horizontal="center" vertical="center" wrapText="1"/>
    </xf>
    <xf numFmtId="164" fontId="3" fillId="2" borderId="10" xfId="1" applyNumberFormat="1" applyFont="1" applyFill="1" applyBorder="1" applyAlignment="1">
      <alignment horizontal="center" vertical="center" wrapText="1"/>
    </xf>
    <xf numFmtId="164" fontId="3" fillId="8" borderId="12" xfId="1" applyNumberFormat="1" applyFont="1" applyFill="1" applyBorder="1" applyAlignment="1">
      <alignment horizontal="center" vertical="center" wrapText="1"/>
    </xf>
    <xf numFmtId="164" fontId="3" fillId="8" borderId="7" xfId="1" applyNumberFormat="1" applyFont="1" applyFill="1" applyBorder="1" applyAlignment="1">
      <alignment horizontal="center" vertical="center" wrapText="1"/>
    </xf>
    <xf numFmtId="164" fontId="3" fillId="8" borderId="10" xfId="1" applyNumberFormat="1" applyFont="1" applyFill="1" applyBorder="1" applyAlignment="1">
      <alignment horizontal="center" vertical="center" wrapText="1"/>
    </xf>
    <xf numFmtId="0" fontId="3" fillId="3" borderId="14" xfId="3" applyFont="1" applyFill="1" applyBorder="1" applyAlignment="1">
      <alignment horizontal="center" vertical="center" wrapText="1"/>
    </xf>
    <xf numFmtId="165" fontId="3" fillId="3" borderId="17" xfId="2" applyNumberFormat="1" applyFont="1" applyFill="1" applyBorder="1" applyAlignment="1">
      <alignment horizontal="center" vertical="center" wrapText="1"/>
    </xf>
    <xf numFmtId="165" fontId="3" fillId="3" borderId="0" xfId="2" applyNumberFormat="1" applyFont="1" applyFill="1" applyBorder="1" applyAlignment="1">
      <alignment horizontal="center" vertical="center" wrapText="1"/>
    </xf>
    <xf numFmtId="165" fontId="3" fillId="3" borderId="11" xfId="2" applyNumberFormat="1" applyFont="1" applyFill="1" applyBorder="1" applyAlignment="1">
      <alignment horizontal="center" vertical="center" wrapText="1"/>
    </xf>
    <xf numFmtId="0" fontId="3" fillId="3" borderId="12"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3" fillId="3" borderId="10" xfId="3" applyFont="1" applyFill="1" applyBorder="1" applyAlignment="1">
      <alignment horizontal="center" vertical="center" wrapText="1"/>
    </xf>
    <xf numFmtId="0" fontId="3" fillId="8" borderId="12" xfId="3" applyFont="1" applyFill="1" applyBorder="1" applyAlignment="1">
      <alignment horizontal="center" vertical="center" wrapText="1"/>
    </xf>
    <xf numFmtId="0" fontId="3" fillId="8" borderId="7" xfId="3" applyFont="1" applyFill="1" applyBorder="1" applyAlignment="1">
      <alignment horizontal="center" vertical="center" wrapText="1"/>
    </xf>
    <xf numFmtId="0" fontId="3" fillId="8" borderId="10" xfId="3" applyFont="1" applyFill="1" applyBorder="1" applyAlignment="1">
      <alignment horizontal="center" vertical="center" wrapText="1"/>
    </xf>
    <xf numFmtId="164" fontId="3" fillId="0" borderId="12" xfId="4" applyNumberFormat="1" applyFont="1" applyFill="1" applyBorder="1" applyAlignment="1">
      <alignment horizontal="center" vertical="center"/>
    </xf>
    <xf numFmtId="164" fontId="3" fillId="0" borderId="10" xfId="4" applyNumberFormat="1" applyFont="1" applyFill="1" applyBorder="1" applyAlignment="1">
      <alignment horizontal="center" vertical="center"/>
    </xf>
    <xf numFmtId="164" fontId="3" fillId="0" borderId="14" xfId="4" applyNumberFormat="1" applyFont="1" applyFill="1" applyBorder="1" applyAlignment="1">
      <alignment horizontal="center" vertical="center"/>
    </xf>
    <xf numFmtId="164" fontId="3" fillId="0" borderId="14" xfId="4" applyNumberFormat="1" applyFont="1" applyFill="1" applyBorder="1" applyAlignment="1">
      <alignment horizontal="center" vertical="center" wrapText="1"/>
    </xf>
    <xf numFmtId="164" fontId="21" fillId="0" borderId="0" xfId="4" applyNumberFormat="1" applyFont="1" applyFill="1" applyBorder="1" applyAlignment="1">
      <alignment horizontal="left" vertical="center" indent="2"/>
    </xf>
    <xf numFmtId="0" fontId="3" fillId="3" borderId="14" xfId="5" applyFont="1" applyFill="1" applyBorder="1" applyAlignment="1">
      <alignment horizontal="center" vertical="center" wrapText="1"/>
    </xf>
    <xf numFmtId="0" fontId="3" fillId="3" borderId="12" xfId="5" applyFont="1" applyFill="1" applyBorder="1" applyAlignment="1">
      <alignment horizontal="center" vertical="center"/>
    </xf>
    <xf numFmtId="0" fontId="3" fillId="3" borderId="10" xfId="5" applyFont="1" applyFill="1" applyBorder="1" applyAlignment="1">
      <alignment horizontal="center" vertical="center"/>
    </xf>
    <xf numFmtId="164" fontId="3" fillId="3" borderId="21" xfId="5" applyNumberFormat="1" applyFont="1" applyFill="1" applyBorder="1" applyAlignment="1">
      <alignment horizontal="center" vertical="center"/>
    </xf>
    <xf numFmtId="164" fontId="3" fillId="3" borderId="23" xfId="5" applyNumberFormat="1" applyFont="1" applyFill="1" applyBorder="1" applyAlignment="1">
      <alignment horizontal="center" vertical="center"/>
    </xf>
    <xf numFmtId="0" fontId="9" fillId="3" borderId="16" xfId="5" applyFont="1" applyFill="1" applyBorder="1" applyAlignment="1">
      <alignment horizontal="center" vertical="center" wrapText="1"/>
    </xf>
    <xf numFmtId="0" fontId="9" fillId="3" borderId="5" xfId="5" applyFont="1" applyFill="1" applyBorder="1" applyAlignment="1">
      <alignment horizontal="center" vertical="center" wrapText="1"/>
    </xf>
    <xf numFmtId="0" fontId="9" fillId="3" borderId="14" xfId="5" applyFont="1" applyFill="1" applyBorder="1" applyAlignment="1">
      <alignment horizontal="center" vertical="center" wrapText="1"/>
    </xf>
  </cellXfs>
  <cellStyles count="10">
    <cellStyle name="Comma" xfId="1" builtinId="3"/>
    <cellStyle name="Comma 11" xfId="7"/>
    <cellStyle name="Comma 2" xfId="4"/>
    <cellStyle name="Normal" xfId="0" builtinId="0"/>
    <cellStyle name="Normal 2" xfId="3"/>
    <cellStyle name="Normal 2 2" xfId="9"/>
    <cellStyle name="Normal 3" xfId="5"/>
    <cellStyle name="Normal 3 2" xfId="6"/>
    <cellStyle name="Normal 6" xfId="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6</xdr:col>
      <xdr:colOff>28575</xdr:colOff>
      <xdr:row>2</xdr:row>
      <xdr:rowOff>180975</xdr:rowOff>
    </xdr:to>
    <xdr:sp macro="" textlink="">
      <xdr:nvSpPr>
        <xdr:cNvPr id="2" name="Text Box 1"/>
        <xdr:cNvSpPr txBox="1">
          <a:spLocks noChangeArrowheads="1"/>
        </xdr:cNvSpPr>
      </xdr:nvSpPr>
      <xdr:spPr bwMode="auto">
        <a:xfrm>
          <a:off x="4572000" y="533400"/>
          <a:ext cx="1238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76199</xdr:colOff>
      <xdr:row>9</xdr:row>
      <xdr:rowOff>85725</xdr:rowOff>
    </xdr:from>
    <xdr:to>
      <xdr:col>5</xdr:col>
      <xdr:colOff>257174</xdr:colOff>
      <xdr:row>21</xdr:row>
      <xdr:rowOff>0</xdr:rowOff>
    </xdr:to>
    <xdr:sp macro="" textlink="">
      <xdr:nvSpPr>
        <xdr:cNvPr id="2" name="Right Brace 1"/>
        <xdr:cNvSpPr/>
      </xdr:nvSpPr>
      <xdr:spPr>
        <a:xfrm>
          <a:off x="5667374" y="1685925"/>
          <a:ext cx="180975" cy="37147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REPORT/2017%20ALLOTMENT%20REPORT-Ma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ALLOTMENT%20RE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MONTHLY%20SCHEDULE/2017%20SCHEDULE-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R-BEGINNING OF THE YEAR"/>
      <sheetName val="SPFs Tracking"/>
      <sheetName val="2016Cont."/>
      <sheetName val="2016SPFs"/>
      <sheetName val="NDRRMF"/>
      <sheetName val="B"/>
      <sheetName val="NC-NNC"/>
      <sheetName val="FCR-FLR"/>
      <sheetName val="GAARD"/>
      <sheetName val="agency"/>
      <sheetName val="BYDEPT"/>
      <sheetName val="A"/>
      <sheetName val="A1"/>
      <sheetName val="A2"/>
      <sheetName val="A3"/>
      <sheetName val="Total"/>
      <sheetName val="E-SARO"/>
      <sheetName val="E-APRIL"/>
      <sheetName val="WP"/>
      <sheetName val="WP-monthly"/>
      <sheetName val="Sheet3"/>
    </sheetNames>
    <sheetDataSet>
      <sheetData sheetId="0"/>
      <sheetData sheetId="1"/>
      <sheetData sheetId="2">
        <row r="17">
          <cell r="BF17">
            <v>199488</v>
          </cell>
        </row>
        <row r="20">
          <cell r="BF20">
            <v>100000</v>
          </cell>
        </row>
        <row r="22">
          <cell r="BE22">
            <v>44334.084000000199</v>
          </cell>
          <cell r="BI22">
            <v>47734.084000000199</v>
          </cell>
        </row>
        <row r="38">
          <cell r="BF38">
            <v>117000</v>
          </cell>
          <cell r="BH38">
            <v>1347306.8770000003</v>
          </cell>
        </row>
        <row r="39">
          <cell r="BH39">
            <v>11999.999999992608</v>
          </cell>
        </row>
        <row r="42">
          <cell r="BH42">
            <v>10000</v>
          </cell>
        </row>
        <row r="46">
          <cell r="BE46">
            <v>1285246.682</v>
          </cell>
          <cell r="BI46">
            <v>2022653.7620000001</v>
          </cell>
        </row>
        <row r="58">
          <cell r="BE58">
            <v>212614.7779999999</v>
          </cell>
          <cell r="BI58">
            <v>262614.77799999987</v>
          </cell>
        </row>
        <row r="71">
          <cell r="BE71">
            <v>123850.26300000027</v>
          </cell>
          <cell r="BI71">
            <v>137686.26300000027</v>
          </cell>
        </row>
        <row r="77">
          <cell r="BE77">
            <v>3926321.6629999988</v>
          </cell>
          <cell r="BI77">
            <v>4083966.6629999988</v>
          </cell>
        </row>
        <row r="84">
          <cell r="BE84">
            <v>1696517.2109999952</v>
          </cell>
          <cell r="BI84">
            <v>1995617.2109999952</v>
          </cell>
        </row>
        <row r="93">
          <cell r="BE93">
            <v>228646.2420000002</v>
          </cell>
          <cell r="BI93">
            <v>293021.2420000002</v>
          </cell>
        </row>
        <row r="115">
          <cell r="BF115">
            <v>3000</v>
          </cell>
        </row>
        <row r="118">
          <cell r="BE118">
            <v>1131795.4020000021</v>
          </cell>
          <cell r="BI118">
            <v>14533433.756000005</v>
          </cell>
        </row>
        <row r="133">
          <cell r="BE133">
            <v>70888.006000000052</v>
          </cell>
          <cell r="BI133">
            <v>12543357.277000003</v>
          </cell>
        </row>
        <row r="134">
          <cell r="BE134">
            <v>154784.16000000015</v>
          </cell>
          <cell r="BI134">
            <v>158784.16000000015</v>
          </cell>
        </row>
        <row r="178">
          <cell r="BE178">
            <v>218093.40400000004</v>
          </cell>
          <cell r="BI178">
            <v>403093.40400000004</v>
          </cell>
        </row>
        <row r="187">
          <cell r="BE187">
            <v>97209.559000000008</v>
          </cell>
          <cell r="BI187">
            <v>346870.63099999999</v>
          </cell>
        </row>
        <row r="229">
          <cell r="BH229">
            <v>50000</v>
          </cell>
        </row>
        <row r="247">
          <cell r="BE247">
            <v>0</v>
          </cell>
          <cell r="BI247">
            <v>7000</v>
          </cell>
        </row>
        <row r="252">
          <cell r="BE252">
            <v>489.47899999999208</v>
          </cell>
          <cell r="BI252">
            <v>2989.4789999999921</v>
          </cell>
        </row>
      </sheetData>
      <sheetData sheetId="3">
        <row r="271">
          <cell r="P271">
            <v>21312097.833999991</v>
          </cell>
        </row>
        <row r="273">
          <cell r="P273">
            <v>31417104.585000001</v>
          </cell>
        </row>
        <row r="274">
          <cell r="P274">
            <v>0</v>
          </cell>
        </row>
        <row r="275">
          <cell r="P275">
            <v>12280</v>
          </cell>
        </row>
        <row r="276">
          <cell r="P276">
            <v>472748.0390000008</v>
          </cell>
        </row>
        <row r="277">
          <cell r="P277">
            <v>200000</v>
          </cell>
        </row>
        <row r="279">
          <cell r="P279">
            <v>813875.36800000002</v>
          </cell>
        </row>
        <row r="284">
          <cell r="M284">
            <v>200000</v>
          </cell>
        </row>
        <row r="285">
          <cell r="P285">
            <v>24063194.531999998</v>
          </cell>
        </row>
      </sheetData>
      <sheetData sheetId="4"/>
      <sheetData sheetId="5"/>
      <sheetData sheetId="6"/>
      <sheetData sheetId="7"/>
      <sheetData sheetId="8">
        <row r="298">
          <cell r="F298">
            <v>19500000</v>
          </cell>
        </row>
      </sheetData>
      <sheetData sheetId="9"/>
      <sheetData sheetId="10">
        <row r="1">
          <cell r="A1" t="str">
            <v>CY 2017 PROGRAM, ALLOTMENT RELEASES, BALANCE</v>
          </cell>
        </row>
        <row r="2">
          <cell r="A2" t="str">
            <v>JANUARY 1- MAY 31, 2017</v>
          </cell>
        </row>
        <row r="8">
          <cell r="F8">
            <v>1968797453</v>
          </cell>
          <cell r="AE8">
            <v>0</v>
          </cell>
          <cell r="BD8">
            <v>1687207465</v>
          </cell>
        </row>
        <row r="9">
          <cell r="F9">
            <v>14975626</v>
          </cell>
          <cell r="AE9">
            <v>0</v>
          </cell>
          <cell r="BD9">
            <v>14486509</v>
          </cell>
        </row>
        <row r="10">
          <cell r="F10">
            <v>20170858</v>
          </cell>
          <cell r="AE10">
            <v>-4384938</v>
          </cell>
          <cell r="BD10">
            <v>15604156</v>
          </cell>
        </row>
        <row r="11">
          <cell r="F11">
            <v>428618</v>
          </cell>
          <cell r="AE11">
            <v>0</v>
          </cell>
          <cell r="BD11">
            <v>428618</v>
          </cell>
        </row>
        <row r="12">
          <cell r="F12">
            <v>9801491</v>
          </cell>
          <cell r="AE12">
            <v>0</v>
          </cell>
          <cell r="BD12">
            <v>9489032</v>
          </cell>
        </row>
        <row r="13">
          <cell r="F13">
            <v>45222425</v>
          </cell>
          <cell r="AE13">
            <v>-6000000</v>
          </cell>
          <cell r="BD13">
            <v>39142887</v>
          </cell>
        </row>
        <row r="14">
          <cell r="F14">
            <v>1430019</v>
          </cell>
          <cell r="AE14">
            <v>253517</v>
          </cell>
          <cell r="BD14">
            <v>1662032</v>
          </cell>
        </row>
        <row r="15">
          <cell r="F15">
            <v>544109087</v>
          </cell>
        </row>
        <row r="16">
          <cell r="F16">
            <v>59941572</v>
          </cell>
          <cell r="AE16">
            <v>23988218</v>
          </cell>
          <cell r="BD16">
            <v>72455222</v>
          </cell>
        </row>
        <row r="17">
          <cell r="F17">
            <v>484167515</v>
          </cell>
          <cell r="AE17">
            <v>-133301773</v>
          </cell>
          <cell r="BD17">
            <v>307648687</v>
          </cell>
        </row>
        <row r="18">
          <cell r="F18">
            <v>58718377</v>
          </cell>
          <cell r="AE18">
            <v>0</v>
          </cell>
          <cell r="BD18">
            <v>51729680</v>
          </cell>
        </row>
        <row r="19">
          <cell r="F19">
            <v>1100786</v>
          </cell>
          <cell r="AE19">
            <v>0</v>
          </cell>
          <cell r="BD19">
            <v>1093653</v>
          </cell>
        </row>
        <row r="20">
          <cell r="F20">
            <v>26645954</v>
          </cell>
          <cell r="AE20">
            <v>0</v>
          </cell>
          <cell r="BD20">
            <v>26550311</v>
          </cell>
        </row>
        <row r="21">
          <cell r="F21">
            <v>21500732</v>
          </cell>
          <cell r="AE21">
            <v>0</v>
          </cell>
          <cell r="BD21">
            <v>20973375</v>
          </cell>
        </row>
        <row r="22">
          <cell r="F22">
            <v>16593050</v>
          </cell>
          <cell r="AE22">
            <v>0</v>
          </cell>
          <cell r="BD22">
            <v>16588050</v>
          </cell>
        </row>
        <row r="23">
          <cell r="F23">
            <v>96336792</v>
          </cell>
        </row>
        <row r="24">
          <cell r="F24">
            <v>60200461</v>
          </cell>
          <cell r="AE24">
            <v>-3234119</v>
          </cell>
          <cell r="BD24">
            <v>48125532</v>
          </cell>
        </row>
        <row r="25">
          <cell r="F25">
            <v>36136331</v>
          </cell>
          <cell r="AE25">
            <v>3234119</v>
          </cell>
          <cell r="BD25">
            <v>35589735</v>
          </cell>
        </row>
        <row r="26">
          <cell r="F26">
            <v>3533400</v>
          </cell>
          <cell r="AE26">
            <v>0</v>
          </cell>
          <cell r="BD26">
            <v>3515884</v>
          </cell>
        </row>
        <row r="27">
          <cell r="F27">
            <v>148037078</v>
          </cell>
          <cell r="AE27">
            <v>2000000</v>
          </cell>
          <cell r="BD27">
            <v>132334476</v>
          </cell>
        </row>
        <row r="28">
          <cell r="F28">
            <v>15579477</v>
          </cell>
          <cell r="AE28">
            <v>0</v>
          </cell>
          <cell r="BD28">
            <v>15141903</v>
          </cell>
        </row>
        <row r="29">
          <cell r="F29">
            <v>11438733</v>
          </cell>
        </row>
        <row r="30">
          <cell r="F30">
            <v>11438733</v>
          </cell>
          <cell r="AE30">
            <v>0</v>
          </cell>
          <cell r="BD30">
            <v>11193950</v>
          </cell>
        </row>
        <row r="31">
          <cell r="F31">
            <v>0</v>
          </cell>
          <cell r="AE31">
            <v>0</v>
          </cell>
          <cell r="BD31">
            <v>0</v>
          </cell>
        </row>
        <row r="32">
          <cell r="F32">
            <v>137182823</v>
          </cell>
          <cell r="AE32">
            <v>0</v>
          </cell>
          <cell r="BD32">
            <v>111832591</v>
          </cell>
        </row>
        <row r="33">
          <cell r="F33">
            <v>454721013</v>
          </cell>
        </row>
        <row r="34">
          <cell r="F34">
            <v>288596258</v>
          </cell>
          <cell r="AE34">
            <v>115383306</v>
          </cell>
          <cell r="BD34">
            <v>261922640</v>
          </cell>
        </row>
        <row r="35">
          <cell r="F35">
            <v>166124755</v>
          </cell>
          <cell r="AE35">
            <v>-69751</v>
          </cell>
          <cell r="BD35">
            <v>165944758</v>
          </cell>
        </row>
        <row r="36">
          <cell r="F36">
            <v>20773016</v>
          </cell>
          <cell r="AE36">
            <v>0</v>
          </cell>
          <cell r="BD36">
            <v>20516476</v>
          </cell>
        </row>
        <row r="37">
          <cell r="F37">
            <v>128301467</v>
          </cell>
          <cell r="AE37">
            <v>-1056814</v>
          </cell>
          <cell r="BD37">
            <v>126208577</v>
          </cell>
        </row>
        <row r="38">
          <cell r="F38">
            <v>2529472</v>
          </cell>
          <cell r="AE38">
            <v>749563</v>
          </cell>
          <cell r="BD38">
            <v>3240441</v>
          </cell>
        </row>
        <row r="39">
          <cell r="F39">
            <v>4676881</v>
          </cell>
          <cell r="AE39">
            <v>177678</v>
          </cell>
          <cell r="BD39">
            <v>4842222</v>
          </cell>
        </row>
        <row r="40">
          <cell r="F40">
            <v>53346526</v>
          </cell>
          <cell r="AE40">
            <v>0</v>
          </cell>
          <cell r="BD40">
            <v>52016569</v>
          </cell>
        </row>
        <row r="41">
          <cell r="F41">
            <v>5286633</v>
          </cell>
          <cell r="AE41">
            <v>0</v>
          </cell>
          <cell r="BD41">
            <v>5082047</v>
          </cell>
        </row>
        <row r="42">
          <cell r="F42">
            <v>1322735</v>
          </cell>
          <cell r="AE42">
            <v>1457697</v>
          </cell>
          <cell r="BD42">
            <v>2618763</v>
          </cell>
        </row>
        <row r="43">
          <cell r="F43">
            <v>32261846</v>
          </cell>
          <cell r="AE43">
            <v>803297</v>
          </cell>
          <cell r="BD43">
            <v>31652654</v>
          </cell>
        </row>
        <row r="44">
          <cell r="F44">
            <v>3335</v>
          </cell>
          <cell r="AE44">
            <v>0</v>
          </cell>
          <cell r="BD44">
            <v>3335</v>
          </cell>
        </row>
        <row r="45">
          <cell r="F45">
            <v>31851121</v>
          </cell>
          <cell r="AE45">
            <v>0</v>
          </cell>
          <cell r="BD45">
            <v>30799888</v>
          </cell>
        </row>
        <row r="46">
          <cell r="F46">
            <v>1340944</v>
          </cell>
          <cell r="AE46">
            <v>0</v>
          </cell>
          <cell r="BD46">
            <v>1337217</v>
          </cell>
        </row>
        <row r="47">
          <cell r="F47">
            <v>10113277</v>
          </cell>
          <cell r="AE47">
            <v>0</v>
          </cell>
          <cell r="BD47">
            <v>9860007</v>
          </cell>
        </row>
        <row r="48">
          <cell r="F48">
            <v>3117137</v>
          </cell>
          <cell r="AE48">
            <v>0</v>
          </cell>
          <cell r="BD48">
            <v>3117137</v>
          </cell>
        </row>
        <row r="49">
          <cell r="F49">
            <v>2221859</v>
          </cell>
          <cell r="AE49">
            <v>0</v>
          </cell>
          <cell r="BD49">
            <v>2216667</v>
          </cell>
        </row>
        <row r="50">
          <cell r="F50">
            <v>724868</v>
          </cell>
          <cell r="AE50">
            <v>0</v>
          </cell>
          <cell r="BD50">
            <v>635173</v>
          </cell>
        </row>
        <row r="53">
          <cell r="F53">
            <v>34410</v>
          </cell>
          <cell r="AE53">
            <v>0</v>
          </cell>
          <cell r="BD53">
            <v>29410</v>
          </cell>
        </row>
        <row r="54">
          <cell r="F54">
            <v>64946</v>
          </cell>
          <cell r="AE54">
            <v>0</v>
          </cell>
          <cell r="BD54">
            <v>62889</v>
          </cell>
        </row>
        <row r="55">
          <cell r="F55">
            <v>84352</v>
          </cell>
          <cell r="BD55">
            <v>84167</v>
          </cell>
        </row>
        <row r="57">
          <cell r="F57">
            <v>18415688</v>
          </cell>
          <cell r="AE57">
            <v>0</v>
          </cell>
          <cell r="BD57">
            <v>5663666</v>
          </cell>
        </row>
        <row r="58">
          <cell r="F58">
            <v>289287</v>
          </cell>
          <cell r="AE58">
            <v>0</v>
          </cell>
          <cell r="BD58">
            <v>288890</v>
          </cell>
        </row>
        <row r="59">
          <cell r="F59">
            <v>68601</v>
          </cell>
          <cell r="AE59">
            <v>0</v>
          </cell>
          <cell r="BD59">
            <v>68601</v>
          </cell>
        </row>
        <row r="60">
          <cell r="F60">
            <v>404749</v>
          </cell>
          <cell r="AE60">
            <v>0</v>
          </cell>
          <cell r="BD60">
            <v>401593</v>
          </cell>
        </row>
        <row r="61">
          <cell r="F61">
            <v>125072</v>
          </cell>
          <cell r="AE61">
            <v>0</v>
          </cell>
          <cell r="BD61">
            <v>125072</v>
          </cell>
        </row>
        <row r="62">
          <cell r="F62">
            <v>411841</v>
          </cell>
          <cell r="AE62">
            <v>0</v>
          </cell>
          <cell r="BD62">
            <v>411590</v>
          </cell>
        </row>
        <row r="63">
          <cell r="F63">
            <v>92021</v>
          </cell>
          <cell r="AE63">
            <v>0</v>
          </cell>
          <cell r="BD63">
            <v>88021</v>
          </cell>
        </row>
        <row r="64">
          <cell r="F64">
            <v>108134</v>
          </cell>
          <cell r="AE64">
            <v>0</v>
          </cell>
          <cell r="BD64">
            <v>108055</v>
          </cell>
        </row>
        <row r="65">
          <cell r="F65">
            <v>94562</v>
          </cell>
          <cell r="AE65">
            <v>0</v>
          </cell>
          <cell r="BD65">
            <v>90401</v>
          </cell>
        </row>
        <row r="66">
          <cell r="F66">
            <v>126959</v>
          </cell>
          <cell r="AE66">
            <v>0</v>
          </cell>
          <cell r="BD66">
            <v>126959</v>
          </cell>
        </row>
        <row r="67">
          <cell r="F67">
            <v>235402</v>
          </cell>
          <cell r="AE67">
            <v>0</v>
          </cell>
          <cell r="BD67">
            <v>232540</v>
          </cell>
        </row>
        <row r="68">
          <cell r="F68">
            <v>134063</v>
          </cell>
          <cell r="AE68">
            <v>0</v>
          </cell>
          <cell r="BD68">
            <v>134063</v>
          </cell>
        </row>
        <row r="69">
          <cell r="F69">
            <v>170411</v>
          </cell>
          <cell r="AE69">
            <v>0</v>
          </cell>
          <cell r="BD69">
            <v>145411</v>
          </cell>
        </row>
        <row r="70">
          <cell r="F70">
            <v>27684</v>
          </cell>
          <cell r="AE70">
            <v>0</v>
          </cell>
          <cell r="BD70">
            <v>27684</v>
          </cell>
        </row>
        <row r="71">
          <cell r="F71">
            <v>188225</v>
          </cell>
          <cell r="AE71">
            <v>0</v>
          </cell>
          <cell r="BD71">
            <v>188225</v>
          </cell>
        </row>
        <row r="73">
          <cell r="F73">
            <v>187626</v>
          </cell>
          <cell r="AE73">
            <v>0</v>
          </cell>
          <cell r="BD73">
            <v>187626</v>
          </cell>
        </row>
        <row r="74">
          <cell r="F74">
            <v>685698</v>
          </cell>
          <cell r="AE74">
            <v>0</v>
          </cell>
          <cell r="BD74">
            <v>633788</v>
          </cell>
        </row>
        <row r="75">
          <cell r="F75">
            <v>191466</v>
          </cell>
          <cell r="AE75">
            <v>0</v>
          </cell>
          <cell r="BD75">
            <v>191466</v>
          </cell>
        </row>
        <row r="76">
          <cell r="F76">
            <v>126523</v>
          </cell>
          <cell r="AE76">
            <v>0</v>
          </cell>
          <cell r="BD76">
            <v>126118</v>
          </cell>
        </row>
        <row r="77">
          <cell r="F77">
            <v>1125331</v>
          </cell>
          <cell r="AE77">
            <v>0</v>
          </cell>
          <cell r="BD77">
            <v>1119812</v>
          </cell>
        </row>
        <row r="78">
          <cell r="F78">
            <v>551832</v>
          </cell>
          <cell r="AE78">
            <v>0</v>
          </cell>
          <cell r="BD78">
            <v>551832</v>
          </cell>
        </row>
        <row r="79">
          <cell r="F79">
            <v>793674</v>
          </cell>
          <cell r="AE79">
            <v>0</v>
          </cell>
          <cell r="BD79">
            <v>789321</v>
          </cell>
        </row>
        <row r="80">
          <cell r="F80">
            <v>152231</v>
          </cell>
          <cell r="AE80">
            <v>0</v>
          </cell>
          <cell r="BD80">
            <v>139456</v>
          </cell>
        </row>
        <row r="81">
          <cell r="F81">
            <v>142501</v>
          </cell>
          <cell r="AE81">
            <v>0</v>
          </cell>
          <cell r="BD81">
            <v>142501</v>
          </cell>
        </row>
        <row r="82">
          <cell r="F82">
            <v>8062519</v>
          </cell>
          <cell r="AE82">
            <v>0</v>
          </cell>
          <cell r="BD82">
            <v>8062519</v>
          </cell>
        </row>
        <row r="83">
          <cell r="F83">
            <v>46388</v>
          </cell>
          <cell r="AE83">
            <v>0</v>
          </cell>
          <cell r="BD83">
            <v>46388</v>
          </cell>
        </row>
        <row r="84">
          <cell r="F84">
            <v>207651</v>
          </cell>
          <cell r="AE84">
            <v>0</v>
          </cell>
          <cell r="BD84">
            <v>207651</v>
          </cell>
        </row>
        <row r="85">
          <cell r="F85">
            <v>81989</v>
          </cell>
          <cell r="AE85">
            <v>0</v>
          </cell>
          <cell r="BD85">
            <v>77899</v>
          </cell>
        </row>
        <row r="86">
          <cell r="F86">
            <v>403817</v>
          </cell>
          <cell r="AE86">
            <v>0</v>
          </cell>
          <cell r="BD86">
            <v>325632</v>
          </cell>
        </row>
        <row r="87">
          <cell r="F87">
            <v>1839762</v>
          </cell>
          <cell r="AE87">
            <v>0</v>
          </cell>
          <cell r="BD87">
            <v>1283496</v>
          </cell>
        </row>
        <row r="88">
          <cell r="F88">
            <v>154804</v>
          </cell>
          <cell r="AE88">
            <v>0</v>
          </cell>
          <cell r="BD88">
            <v>154804</v>
          </cell>
        </row>
        <row r="89">
          <cell r="F89">
            <v>223547</v>
          </cell>
          <cell r="AE89">
            <v>0</v>
          </cell>
          <cell r="BD89">
            <v>203473</v>
          </cell>
        </row>
        <row r="90">
          <cell r="F90">
            <v>157399</v>
          </cell>
          <cell r="AE90">
            <v>0</v>
          </cell>
          <cell r="BD90">
            <v>156170</v>
          </cell>
        </row>
        <row r="91">
          <cell r="F91">
            <v>50111</v>
          </cell>
          <cell r="AE91">
            <v>0</v>
          </cell>
          <cell r="BD91">
            <v>50111</v>
          </cell>
        </row>
        <row r="92">
          <cell r="F92">
            <v>453962</v>
          </cell>
          <cell r="AE92">
            <v>0</v>
          </cell>
          <cell r="BD92">
            <v>393807</v>
          </cell>
        </row>
        <row r="94">
          <cell r="F94">
            <v>3038555</v>
          </cell>
          <cell r="AE94">
            <v>0</v>
          </cell>
          <cell r="BD94">
            <v>2874300</v>
          </cell>
        </row>
        <row r="95">
          <cell r="F95">
            <v>3646204</v>
          </cell>
          <cell r="AE95">
            <v>0</v>
          </cell>
          <cell r="BD95">
            <v>3611204</v>
          </cell>
        </row>
        <row r="97">
          <cell r="F97">
            <v>463189499</v>
          </cell>
          <cell r="AE97">
            <v>0</v>
          </cell>
          <cell r="BD97">
            <v>158918403</v>
          </cell>
        </row>
        <row r="98">
          <cell r="F98">
            <v>137758229</v>
          </cell>
          <cell r="AE98">
            <v>0</v>
          </cell>
          <cell r="BD98">
            <v>55046350</v>
          </cell>
        </row>
        <row r="100">
          <cell r="F100">
            <v>2178020</v>
          </cell>
          <cell r="AE100">
            <v>0</v>
          </cell>
          <cell r="BD100">
            <v>2178020</v>
          </cell>
        </row>
        <row r="101">
          <cell r="F101">
            <v>30969240</v>
          </cell>
          <cell r="AE101">
            <v>0</v>
          </cell>
          <cell r="BD101">
            <v>1011012</v>
          </cell>
        </row>
        <row r="102">
          <cell r="F102">
            <v>50000</v>
          </cell>
          <cell r="AE102">
            <v>0</v>
          </cell>
          <cell r="BD102">
            <v>10808</v>
          </cell>
        </row>
        <row r="103">
          <cell r="F103">
            <v>39759341</v>
          </cell>
          <cell r="AE103">
            <v>0</v>
          </cell>
          <cell r="BD103">
            <v>37476061</v>
          </cell>
        </row>
        <row r="104">
          <cell r="F104">
            <v>200000</v>
          </cell>
          <cell r="AE104">
            <v>0</v>
          </cell>
          <cell r="BD104">
            <v>0</v>
          </cell>
        </row>
        <row r="106">
          <cell r="F106">
            <v>5500000</v>
          </cell>
          <cell r="AE106">
            <v>0</v>
          </cell>
          <cell r="BD106">
            <v>199117</v>
          </cell>
        </row>
        <row r="107">
          <cell r="F107">
            <v>89101603</v>
          </cell>
          <cell r="AE107">
            <v>0</v>
          </cell>
          <cell r="BD107">
            <v>12101270</v>
          </cell>
        </row>
        <row r="108">
          <cell r="F108">
            <v>15755000</v>
          </cell>
          <cell r="AE108">
            <v>0</v>
          </cell>
          <cell r="BD108">
            <v>5610334</v>
          </cell>
        </row>
        <row r="109">
          <cell r="F109">
            <v>141918066</v>
          </cell>
          <cell r="AE109">
            <v>0</v>
          </cell>
          <cell r="BD109">
            <v>45285431</v>
          </cell>
        </row>
        <row r="112">
          <cell r="F112">
            <v>37870798</v>
          </cell>
          <cell r="AE112">
            <v>0</v>
          </cell>
          <cell r="BD112">
            <v>38365758</v>
          </cell>
        </row>
        <row r="113">
          <cell r="F113">
            <v>486885005</v>
          </cell>
          <cell r="AE113">
            <v>0</v>
          </cell>
          <cell r="BD113">
            <v>486885005</v>
          </cell>
        </row>
        <row r="114">
          <cell r="F114">
            <v>480</v>
          </cell>
          <cell r="AE114">
            <v>0</v>
          </cell>
          <cell r="BD114">
            <v>480</v>
          </cell>
        </row>
        <row r="115">
          <cell r="F115">
            <v>0</v>
          </cell>
          <cell r="AE115">
            <v>0</v>
          </cell>
          <cell r="BD115">
            <v>0</v>
          </cell>
        </row>
        <row r="117">
          <cell r="F117">
            <v>13090992</v>
          </cell>
          <cell r="AE117">
            <v>0</v>
          </cell>
          <cell r="BD117">
            <v>3012324</v>
          </cell>
        </row>
        <row r="118">
          <cell r="F118">
            <v>9023608</v>
          </cell>
          <cell r="AE118">
            <v>0</v>
          </cell>
          <cell r="BD118">
            <v>7821706</v>
          </cell>
        </row>
        <row r="119">
          <cell r="F119">
            <v>16765165</v>
          </cell>
          <cell r="AE119">
            <v>0</v>
          </cell>
          <cell r="BD119">
            <v>0</v>
          </cell>
        </row>
        <row r="120">
          <cell r="F120">
            <v>334877000</v>
          </cell>
          <cell r="AE120">
            <v>0</v>
          </cell>
          <cell r="BD120">
            <v>334877000</v>
          </cell>
        </row>
        <row r="121">
          <cell r="F121">
            <v>19500000</v>
          </cell>
          <cell r="AE121">
            <v>0</v>
          </cell>
          <cell r="BD121">
            <v>4433056</v>
          </cell>
        </row>
        <row r="127">
          <cell r="BD127">
            <v>9805590</v>
          </cell>
        </row>
        <row r="128">
          <cell r="BD128">
            <v>0</v>
          </cell>
        </row>
        <row r="129">
          <cell r="BD129">
            <v>0</v>
          </cell>
        </row>
        <row r="130">
          <cell r="BD130">
            <v>0</v>
          </cell>
        </row>
        <row r="131">
          <cell r="BD131">
            <v>0</v>
          </cell>
        </row>
        <row r="132">
          <cell r="BD132">
            <v>0</v>
          </cell>
        </row>
        <row r="133">
          <cell r="BD133">
            <v>0</v>
          </cell>
        </row>
        <row r="135">
          <cell r="BD135">
            <v>1314375</v>
          </cell>
        </row>
        <row r="136">
          <cell r="BD136">
            <v>0</v>
          </cell>
        </row>
        <row r="137">
          <cell r="BD137">
            <v>355558</v>
          </cell>
        </row>
        <row r="138">
          <cell r="BD138">
            <v>0</v>
          </cell>
        </row>
        <row r="139">
          <cell r="BD139">
            <v>0</v>
          </cell>
        </row>
        <row r="140">
          <cell r="BD140">
            <v>0</v>
          </cell>
        </row>
        <row r="141">
          <cell r="BD141">
            <v>0</v>
          </cell>
        </row>
        <row r="143">
          <cell r="BD143">
            <v>157645</v>
          </cell>
        </row>
        <row r="144">
          <cell r="BD144">
            <v>0</v>
          </cell>
        </row>
        <row r="146">
          <cell r="BD146">
            <v>0</v>
          </cell>
        </row>
        <row r="147">
          <cell r="BD147">
            <v>0</v>
          </cell>
        </row>
        <row r="149">
          <cell r="BD149">
            <v>0</v>
          </cell>
        </row>
        <row r="150">
          <cell r="BD150">
            <v>0</v>
          </cell>
        </row>
        <row r="151">
          <cell r="BD151">
            <v>5007527</v>
          </cell>
        </row>
        <row r="153">
          <cell r="BD153">
            <v>2874005</v>
          </cell>
        </row>
        <row r="154">
          <cell r="BD154">
            <v>0</v>
          </cell>
        </row>
        <row r="155">
          <cell r="BD155">
            <v>0</v>
          </cell>
        </row>
        <row r="156">
          <cell r="BD156">
            <v>0</v>
          </cell>
        </row>
        <row r="157">
          <cell r="BD157">
            <v>0</v>
          </cell>
        </row>
        <row r="158">
          <cell r="BD158">
            <v>0</v>
          </cell>
        </row>
        <row r="159">
          <cell r="BD159">
            <v>0</v>
          </cell>
        </row>
        <row r="160">
          <cell r="BD160">
            <v>59553</v>
          </cell>
        </row>
        <row r="161">
          <cell r="BD161">
            <v>0</v>
          </cell>
        </row>
        <row r="162">
          <cell r="BD162">
            <v>26927</v>
          </cell>
        </row>
        <row r="163">
          <cell r="BD163">
            <v>0</v>
          </cell>
        </row>
        <row r="164">
          <cell r="BD164">
            <v>0</v>
          </cell>
        </row>
        <row r="165">
          <cell r="BD165">
            <v>0</v>
          </cell>
        </row>
        <row r="166">
          <cell r="BD166">
            <v>0</v>
          </cell>
        </row>
        <row r="167">
          <cell r="BD167">
            <v>0</v>
          </cell>
        </row>
        <row r="168">
          <cell r="BD168">
            <v>0</v>
          </cell>
        </row>
        <row r="169">
          <cell r="BD169">
            <v>0</v>
          </cell>
        </row>
        <row r="172">
          <cell r="BD172">
            <v>0</v>
          </cell>
        </row>
        <row r="173">
          <cell r="BD173">
            <v>0</v>
          </cell>
        </row>
        <row r="174">
          <cell r="BD174">
            <v>0</v>
          </cell>
        </row>
        <row r="176">
          <cell r="BD176">
            <v>0</v>
          </cell>
        </row>
        <row r="177">
          <cell r="BD177">
            <v>0</v>
          </cell>
        </row>
        <row r="178">
          <cell r="BD178">
            <v>0</v>
          </cell>
        </row>
        <row r="179">
          <cell r="BD179">
            <v>0</v>
          </cell>
        </row>
        <row r="180">
          <cell r="BD180">
            <v>0</v>
          </cell>
        </row>
        <row r="181">
          <cell r="BD181">
            <v>0</v>
          </cell>
        </row>
        <row r="183">
          <cell r="BD183">
            <v>0</v>
          </cell>
        </row>
        <row r="184">
          <cell r="BD184">
            <v>0</v>
          </cell>
        </row>
        <row r="185">
          <cell r="BD185">
            <v>0</v>
          </cell>
        </row>
        <row r="186">
          <cell r="BD186">
            <v>0</v>
          </cell>
        </row>
        <row r="187">
          <cell r="BD187">
            <v>0</v>
          </cell>
        </row>
        <row r="188">
          <cell r="BD188">
            <v>0</v>
          </cell>
        </row>
        <row r="189">
          <cell r="BD189">
            <v>0</v>
          </cell>
        </row>
        <row r="190">
          <cell r="BD190">
            <v>0</v>
          </cell>
        </row>
        <row r="192">
          <cell r="BD192">
            <v>7000</v>
          </cell>
        </row>
        <row r="193">
          <cell r="BD193">
            <v>0</v>
          </cell>
        </row>
        <row r="194">
          <cell r="BD194">
            <v>0</v>
          </cell>
        </row>
        <row r="195">
          <cell r="BD195">
            <v>0</v>
          </cell>
        </row>
        <row r="196">
          <cell r="BD196">
            <v>0</v>
          </cell>
        </row>
        <row r="197">
          <cell r="BD197">
            <v>0</v>
          </cell>
        </row>
        <row r="198">
          <cell r="BD198">
            <v>0</v>
          </cell>
        </row>
        <row r="199">
          <cell r="BD199">
            <v>0</v>
          </cell>
        </row>
        <row r="200">
          <cell r="BD200">
            <v>0</v>
          </cell>
        </row>
        <row r="201">
          <cell r="BD201">
            <v>0</v>
          </cell>
        </row>
        <row r="202">
          <cell r="BD202">
            <v>0</v>
          </cell>
        </row>
        <row r="203">
          <cell r="BD203">
            <v>0</v>
          </cell>
        </row>
        <row r="204">
          <cell r="BD204">
            <v>0</v>
          </cell>
        </row>
        <row r="205">
          <cell r="BD205">
            <v>0</v>
          </cell>
        </row>
        <row r="206">
          <cell r="BD206">
            <v>0</v>
          </cell>
        </row>
        <row r="207">
          <cell r="BD207">
            <v>0</v>
          </cell>
        </row>
        <row r="208">
          <cell r="BD208">
            <v>0</v>
          </cell>
        </row>
        <row r="209">
          <cell r="BD209">
            <v>0</v>
          </cell>
        </row>
        <row r="210">
          <cell r="BD210">
            <v>0</v>
          </cell>
        </row>
        <row r="211">
          <cell r="BD211">
            <v>0</v>
          </cell>
        </row>
        <row r="213">
          <cell r="BD213">
            <v>3000</v>
          </cell>
        </row>
        <row r="214">
          <cell r="BD214">
            <v>0</v>
          </cell>
        </row>
        <row r="216">
          <cell r="BD216">
            <v>13329732</v>
          </cell>
        </row>
        <row r="217">
          <cell r="BD217">
            <v>142731</v>
          </cell>
        </row>
        <row r="219">
          <cell r="BD219">
            <v>0</v>
          </cell>
        </row>
        <row r="220">
          <cell r="BD220">
            <v>0</v>
          </cell>
        </row>
        <row r="221">
          <cell r="BD221">
            <v>0</v>
          </cell>
        </row>
        <row r="222">
          <cell r="BD222">
            <v>446248</v>
          </cell>
        </row>
        <row r="225">
          <cell r="BD225">
            <v>393602</v>
          </cell>
        </row>
        <row r="226">
          <cell r="BD226">
            <v>0</v>
          </cell>
        </row>
        <row r="227">
          <cell r="BD227">
            <v>12347151</v>
          </cell>
        </row>
        <row r="228">
          <cell r="BD228">
            <v>0</v>
          </cell>
        </row>
        <row r="230">
          <cell r="BD230">
            <v>77352</v>
          </cell>
        </row>
        <row r="233">
          <cell r="BD233">
            <v>0</v>
          </cell>
        </row>
        <row r="234">
          <cell r="BD234">
            <v>584562</v>
          </cell>
        </row>
        <row r="235">
          <cell r="BD235">
            <v>0</v>
          </cell>
        </row>
        <row r="236">
          <cell r="BD236">
            <v>705013</v>
          </cell>
        </row>
        <row r="237">
          <cell r="BD237">
            <v>2942313</v>
          </cell>
        </row>
        <row r="238">
          <cell r="BD238">
            <v>0</v>
          </cell>
        </row>
        <row r="239">
          <cell r="BD239">
            <v>0</v>
          </cell>
        </row>
        <row r="240">
          <cell r="BD240">
            <v>0</v>
          </cell>
        </row>
        <row r="241">
          <cell r="BD241">
            <v>0</v>
          </cell>
        </row>
        <row r="242">
          <cell r="BD242">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R-BEGINNING OF THE YEAR"/>
      <sheetName val="SPFs Tracking"/>
      <sheetName val="2016Cont."/>
      <sheetName val="2016SPFs"/>
      <sheetName val="NDRRMF"/>
      <sheetName val="B"/>
      <sheetName val="NC-NNC"/>
      <sheetName val="FCR-FLR"/>
      <sheetName val="GAARD"/>
      <sheetName val="agency"/>
      <sheetName val="BYDEPT"/>
      <sheetName val="A"/>
      <sheetName val="A1"/>
      <sheetName val="A2"/>
      <sheetName val="A3"/>
      <sheetName val="Total"/>
      <sheetName val="E-SARO"/>
      <sheetName val="E-APRIL"/>
      <sheetName val="WP"/>
      <sheetName val="WP-monthly"/>
      <sheetName val="Sheet3"/>
    </sheetNames>
    <sheetDataSet>
      <sheetData sheetId="0"/>
      <sheetData sheetId="1"/>
      <sheetData sheetId="2"/>
      <sheetData sheetId="3"/>
      <sheetData sheetId="4"/>
      <sheetData sheetId="5"/>
      <sheetData sheetId="6"/>
      <sheetData sheetId="7"/>
      <sheetData sheetId="8"/>
      <sheetData sheetId="9"/>
      <sheetData sheetId="10">
        <row r="2">
          <cell r="A2" t="str">
            <v>JANUARY 1- MAY 31, 2017</v>
          </cell>
        </row>
      </sheetData>
      <sheetData sheetId="11"/>
      <sheetData sheetId="12"/>
      <sheetData sheetId="13">
        <row r="2">
          <cell r="A2" t="str">
            <v>JANUARY 1- MAY 31, 2017</v>
          </cell>
        </row>
      </sheetData>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 DISB."/>
      <sheetName val="RLIP-GARO"/>
      <sheetName val="PROGRAMS"/>
      <sheetName val="NNC-NC"/>
      <sheetName val="comparison"/>
      <sheetName val="all sources"/>
      <sheetName val="SUM"/>
      <sheetName val="NEW GAA"/>
      <sheetName val="CONT-RA10717"/>
      <sheetName val="AUTO"/>
      <sheetName val="UF"/>
      <sheetName val="SUM-SPFs"/>
      <sheetName val="SUM-CONT."/>
      <sheetName val="SUM-AUTO"/>
      <sheetName val="SUM-UF"/>
      <sheetName val="DIVIDEND"/>
      <sheetName val="ranking"/>
    </sheetNames>
    <sheetDataSet>
      <sheetData sheetId="0"/>
      <sheetData sheetId="1"/>
      <sheetData sheetId="2"/>
      <sheetData sheetId="3"/>
      <sheetData sheetId="4"/>
      <sheetData sheetId="5"/>
      <sheetData sheetId="6">
        <row r="1">
          <cell r="A1" t="str">
            <v>CY 2017 ALLOTMENT RELEASES</v>
          </cell>
        </row>
        <row r="3">
          <cell r="A3" t="str">
            <v>JANUARY 1- MAY 31, 2017</v>
          </cell>
        </row>
      </sheetData>
      <sheetData sheetId="7">
        <row r="7">
          <cell r="E7">
            <v>14486509</v>
          </cell>
          <cell r="H7">
            <v>0</v>
          </cell>
          <cell r="L7">
            <v>0</v>
          </cell>
          <cell r="O7">
            <v>0</v>
          </cell>
          <cell r="R7">
            <v>0</v>
          </cell>
          <cell r="V7">
            <v>0</v>
          </cell>
          <cell r="AR7">
            <v>0</v>
          </cell>
        </row>
        <row r="8">
          <cell r="E8">
            <v>15604156</v>
          </cell>
          <cell r="H8">
            <v>0</v>
          </cell>
          <cell r="L8">
            <v>0</v>
          </cell>
          <cell r="O8">
            <v>0</v>
          </cell>
          <cell r="R8">
            <v>0</v>
          </cell>
          <cell r="V8">
            <v>22136</v>
          </cell>
          <cell r="AR8">
            <v>22136</v>
          </cell>
        </row>
        <row r="9">
          <cell r="E9">
            <v>428618</v>
          </cell>
          <cell r="H9">
            <v>0</v>
          </cell>
          <cell r="L9">
            <v>0</v>
          </cell>
          <cell r="O9">
            <v>0</v>
          </cell>
          <cell r="R9">
            <v>0</v>
          </cell>
          <cell r="V9">
            <v>1034</v>
          </cell>
          <cell r="AR9">
            <v>1034</v>
          </cell>
        </row>
        <row r="10">
          <cell r="E10">
            <v>9489032</v>
          </cell>
          <cell r="H10">
            <v>0</v>
          </cell>
          <cell r="L10">
            <v>0</v>
          </cell>
          <cell r="O10">
            <v>0</v>
          </cell>
          <cell r="R10">
            <v>0</v>
          </cell>
          <cell r="S10">
            <v>73682</v>
          </cell>
          <cell r="V10">
            <v>42684</v>
          </cell>
          <cell r="AR10">
            <v>116366</v>
          </cell>
        </row>
        <row r="11">
          <cell r="E11">
            <v>39142887</v>
          </cell>
          <cell r="H11">
            <v>0</v>
          </cell>
          <cell r="L11">
            <v>0</v>
          </cell>
          <cell r="O11">
            <v>0</v>
          </cell>
          <cell r="R11">
            <v>445</v>
          </cell>
          <cell r="V11">
            <v>34226</v>
          </cell>
          <cell r="AR11">
            <v>34671</v>
          </cell>
        </row>
        <row r="12">
          <cell r="E12">
            <v>1662032</v>
          </cell>
          <cell r="H12">
            <v>0</v>
          </cell>
          <cell r="L12">
            <v>0</v>
          </cell>
          <cell r="O12">
            <v>0</v>
          </cell>
          <cell r="R12">
            <v>0</v>
          </cell>
          <cell r="V12">
            <v>3137</v>
          </cell>
          <cell r="AR12">
            <v>3137</v>
          </cell>
        </row>
        <row r="14">
          <cell r="E14">
            <v>72455222</v>
          </cell>
          <cell r="H14">
            <v>0</v>
          </cell>
          <cell r="L14">
            <v>0</v>
          </cell>
          <cell r="O14">
            <v>0</v>
          </cell>
          <cell r="R14">
            <v>0</v>
          </cell>
          <cell r="V14">
            <v>5080</v>
          </cell>
          <cell r="AR14">
            <v>5080</v>
          </cell>
        </row>
        <row r="15">
          <cell r="E15">
            <v>307648687</v>
          </cell>
          <cell r="H15">
            <v>0</v>
          </cell>
          <cell r="L15">
            <v>0</v>
          </cell>
          <cell r="O15">
            <v>0</v>
          </cell>
          <cell r="R15">
            <v>0</v>
          </cell>
          <cell r="S15">
            <v>1568573</v>
          </cell>
          <cell r="V15">
            <v>576158</v>
          </cell>
          <cell r="AR15">
            <v>2144731</v>
          </cell>
        </row>
        <row r="16">
          <cell r="E16">
            <v>51729680</v>
          </cell>
          <cell r="H16">
            <v>0</v>
          </cell>
          <cell r="L16">
            <v>0</v>
          </cell>
          <cell r="O16">
            <v>0</v>
          </cell>
          <cell r="R16">
            <v>0</v>
          </cell>
          <cell r="S16">
            <v>268477</v>
          </cell>
          <cell r="V16">
            <v>217548</v>
          </cell>
          <cell r="AR16">
            <v>486025</v>
          </cell>
        </row>
        <row r="17">
          <cell r="E17">
            <v>1093653</v>
          </cell>
          <cell r="H17">
            <v>0</v>
          </cell>
          <cell r="L17">
            <v>0</v>
          </cell>
          <cell r="O17">
            <v>0</v>
          </cell>
          <cell r="R17">
            <v>0</v>
          </cell>
          <cell r="V17">
            <v>4692</v>
          </cell>
          <cell r="AR17">
            <v>4692</v>
          </cell>
        </row>
        <row r="18">
          <cell r="E18">
            <v>26550311</v>
          </cell>
          <cell r="H18">
            <v>0</v>
          </cell>
          <cell r="L18">
            <v>0</v>
          </cell>
          <cell r="O18">
            <v>0</v>
          </cell>
          <cell r="R18">
            <v>0</v>
          </cell>
          <cell r="V18">
            <v>44574</v>
          </cell>
          <cell r="AR18">
            <v>44574</v>
          </cell>
        </row>
        <row r="19">
          <cell r="E19">
            <v>20973375</v>
          </cell>
          <cell r="H19">
            <v>0</v>
          </cell>
          <cell r="L19">
            <v>0</v>
          </cell>
          <cell r="O19">
            <v>0</v>
          </cell>
          <cell r="R19">
            <v>0</v>
          </cell>
          <cell r="V19">
            <v>43969</v>
          </cell>
          <cell r="AR19">
            <v>43969</v>
          </cell>
        </row>
        <row r="20">
          <cell r="E20">
            <v>16588050</v>
          </cell>
          <cell r="H20">
            <v>0</v>
          </cell>
          <cell r="L20">
            <v>0</v>
          </cell>
          <cell r="O20">
            <v>0</v>
          </cell>
          <cell r="R20">
            <v>20091</v>
          </cell>
          <cell r="V20">
            <v>37393</v>
          </cell>
          <cell r="AR20">
            <v>57484</v>
          </cell>
        </row>
        <row r="22">
          <cell r="E22">
            <v>48125532</v>
          </cell>
          <cell r="H22">
            <v>0</v>
          </cell>
          <cell r="L22">
            <v>0</v>
          </cell>
          <cell r="O22">
            <v>500000</v>
          </cell>
          <cell r="R22">
            <v>2516</v>
          </cell>
          <cell r="V22">
            <v>63391</v>
          </cell>
          <cell r="AR22">
            <v>565907</v>
          </cell>
        </row>
        <row r="23">
          <cell r="E23">
            <v>35589735</v>
          </cell>
          <cell r="H23">
            <v>0</v>
          </cell>
          <cell r="L23">
            <v>0</v>
          </cell>
          <cell r="O23">
            <v>0</v>
          </cell>
          <cell r="R23">
            <v>0</v>
          </cell>
          <cell r="S23">
            <v>365345</v>
          </cell>
          <cell r="V23">
            <v>67703</v>
          </cell>
          <cell r="AR23">
            <v>433048</v>
          </cell>
        </row>
        <row r="24">
          <cell r="E24">
            <v>3515884</v>
          </cell>
          <cell r="S24">
            <v>43971</v>
          </cell>
          <cell r="V24">
            <v>505</v>
          </cell>
          <cell r="AR24">
            <v>44476</v>
          </cell>
        </row>
        <row r="25">
          <cell r="E25">
            <v>132334476</v>
          </cell>
          <cell r="H25">
            <v>0</v>
          </cell>
          <cell r="L25">
            <v>10808</v>
          </cell>
          <cell r="O25">
            <v>0</v>
          </cell>
          <cell r="R25">
            <v>0</v>
          </cell>
          <cell r="S25">
            <v>7907258</v>
          </cell>
          <cell r="V25">
            <v>16392765</v>
          </cell>
          <cell r="AR25">
            <v>24310831</v>
          </cell>
        </row>
        <row r="26">
          <cell r="E26">
            <v>15141903</v>
          </cell>
          <cell r="H26">
            <v>0</v>
          </cell>
          <cell r="L26">
            <v>0</v>
          </cell>
          <cell r="O26">
            <v>0</v>
          </cell>
          <cell r="R26">
            <v>12599</v>
          </cell>
          <cell r="S26">
            <v>24523</v>
          </cell>
          <cell r="V26">
            <v>487675</v>
          </cell>
          <cell r="AR26">
            <v>524797</v>
          </cell>
        </row>
        <row r="28">
          <cell r="E28">
            <v>11193950</v>
          </cell>
          <cell r="H28">
            <v>0</v>
          </cell>
          <cell r="L28">
            <v>0</v>
          </cell>
          <cell r="O28">
            <v>0</v>
          </cell>
          <cell r="R28">
            <v>0</v>
          </cell>
          <cell r="S28">
            <v>33</v>
          </cell>
          <cell r="V28">
            <v>97311</v>
          </cell>
          <cell r="AR28">
            <v>97344</v>
          </cell>
        </row>
        <row r="29">
          <cell r="E29">
            <v>0</v>
          </cell>
          <cell r="H29">
            <v>0</v>
          </cell>
          <cell r="L29">
            <v>0</v>
          </cell>
          <cell r="O29">
            <v>0</v>
          </cell>
          <cell r="R29">
            <v>0</v>
          </cell>
          <cell r="V29">
            <v>0</v>
          </cell>
          <cell r="AR29">
            <v>0</v>
          </cell>
        </row>
        <row r="30">
          <cell r="E30">
            <v>111832591</v>
          </cell>
          <cell r="H30">
            <v>0</v>
          </cell>
          <cell r="L30">
            <v>0</v>
          </cell>
          <cell r="O30">
            <v>1250000</v>
          </cell>
          <cell r="R30">
            <v>110840</v>
          </cell>
          <cell r="S30">
            <v>1730430</v>
          </cell>
          <cell r="V30">
            <v>26123666</v>
          </cell>
          <cell r="AR30">
            <v>29214936</v>
          </cell>
        </row>
        <row r="32">
          <cell r="E32">
            <v>261922640</v>
          </cell>
          <cell r="H32">
            <v>0</v>
          </cell>
          <cell r="L32">
            <v>0</v>
          </cell>
          <cell r="O32">
            <v>1028790</v>
          </cell>
          <cell r="R32">
            <v>0</v>
          </cell>
          <cell r="S32">
            <v>1670</v>
          </cell>
          <cell r="V32">
            <v>982</v>
          </cell>
          <cell r="AR32">
            <v>1031442</v>
          </cell>
        </row>
        <row r="33">
          <cell r="E33">
            <v>165944758</v>
          </cell>
          <cell r="H33">
            <v>0</v>
          </cell>
          <cell r="L33">
            <v>0</v>
          </cell>
          <cell r="O33">
            <v>0</v>
          </cell>
          <cell r="R33">
            <v>0</v>
          </cell>
          <cell r="S33">
            <v>60749</v>
          </cell>
          <cell r="V33">
            <v>56277</v>
          </cell>
          <cell r="AR33">
            <v>117026</v>
          </cell>
        </row>
        <row r="34">
          <cell r="E34">
            <v>20516476</v>
          </cell>
          <cell r="H34">
            <v>0</v>
          </cell>
          <cell r="L34">
            <v>0</v>
          </cell>
          <cell r="O34">
            <v>0</v>
          </cell>
          <cell r="R34">
            <v>0</v>
          </cell>
          <cell r="S34">
            <v>22888</v>
          </cell>
          <cell r="V34">
            <v>19938</v>
          </cell>
          <cell r="AR34">
            <v>42826</v>
          </cell>
        </row>
        <row r="35">
          <cell r="E35">
            <v>126208577</v>
          </cell>
          <cell r="H35">
            <v>0</v>
          </cell>
          <cell r="L35">
            <v>0</v>
          </cell>
          <cell r="O35">
            <v>2731544</v>
          </cell>
          <cell r="R35">
            <v>0</v>
          </cell>
          <cell r="V35">
            <v>9589</v>
          </cell>
          <cell r="AR35">
            <v>2741133</v>
          </cell>
        </row>
        <row r="36">
          <cell r="E36">
            <v>3240441</v>
          </cell>
          <cell r="H36">
            <v>0</v>
          </cell>
          <cell r="L36">
            <v>0</v>
          </cell>
          <cell r="O36">
            <v>0</v>
          </cell>
          <cell r="R36">
            <v>0</v>
          </cell>
          <cell r="V36">
            <v>6318</v>
          </cell>
          <cell r="AR36">
            <v>6318</v>
          </cell>
        </row>
        <row r="37">
          <cell r="E37">
            <v>4842222</v>
          </cell>
          <cell r="H37">
            <v>0</v>
          </cell>
          <cell r="L37">
            <v>0</v>
          </cell>
          <cell r="O37">
            <v>0</v>
          </cell>
          <cell r="R37">
            <v>0</v>
          </cell>
          <cell r="V37">
            <v>9433</v>
          </cell>
          <cell r="AR37">
            <v>9433</v>
          </cell>
        </row>
        <row r="38">
          <cell r="E38">
            <v>52016569</v>
          </cell>
          <cell r="H38">
            <v>0</v>
          </cell>
          <cell r="L38">
            <v>0</v>
          </cell>
          <cell r="O38">
            <v>0</v>
          </cell>
          <cell r="R38">
            <v>0</v>
          </cell>
          <cell r="V38">
            <v>323652</v>
          </cell>
          <cell r="AR38">
            <v>323652</v>
          </cell>
        </row>
        <row r="39">
          <cell r="E39">
            <v>5082047</v>
          </cell>
          <cell r="H39">
            <v>0</v>
          </cell>
          <cell r="L39">
            <v>0</v>
          </cell>
          <cell r="O39">
            <v>0</v>
          </cell>
          <cell r="R39">
            <v>0</v>
          </cell>
          <cell r="V39">
            <v>17538</v>
          </cell>
          <cell r="AR39">
            <v>17538</v>
          </cell>
        </row>
        <row r="40">
          <cell r="E40">
            <v>2618763</v>
          </cell>
          <cell r="H40">
            <v>0</v>
          </cell>
          <cell r="L40">
            <v>0</v>
          </cell>
          <cell r="O40">
            <v>0</v>
          </cell>
          <cell r="R40">
            <v>0</v>
          </cell>
          <cell r="V40">
            <v>8305</v>
          </cell>
          <cell r="AR40">
            <v>8305</v>
          </cell>
        </row>
        <row r="41">
          <cell r="E41">
            <v>31652654</v>
          </cell>
          <cell r="H41">
            <v>0</v>
          </cell>
          <cell r="L41">
            <v>0</v>
          </cell>
          <cell r="O41">
            <v>0</v>
          </cell>
          <cell r="R41">
            <v>0</v>
          </cell>
          <cell r="S41">
            <v>2511</v>
          </cell>
          <cell r="V41">
            <v>123016</v>
          </cell>
          <cell r="AR41">
            <v>125527</v>
          </cell>
        </row>
        <row r="42">
          <cell r="E42">
            <v>3335</v>
          </cell>
          <cell r="H42">
            <v>0</v>
          </cell>
          <cell r="L42">
            <v>0</v>
          </cell>
          <cell r="O42">
            <v>0</v>
          </cell>
          <cell r="R42">
            <v>0</v>
          </cell>
          <cell r="V42">
            <v>0</v>
          </cell>
          <cell r="AR42">
            <v>0</v>
          </cell>
        </row>
        <row r="43">
          <cell r="E43">
            <v>30799888</v>
          </cell>
          <cell r="H43">
            <v>0</v>
          </cell>
          <cell r="L43">
            <v>0</v>
          </cell>
          <cell r="O43">
            <v>0</v>
          </cell>
          <cell r="R43">
            <v>0</v>
          </cell>
          <cell r="V43">
            <v>181872</v>
          </cell>
          <cell r="AR43">
            <v>181872</v>
          </cell>
        </row>
        <row r="44">
          <cell r="E44">
            <v>1337217</v>
          </cell>
          <cell r="H44">
            <v>0</v>
          </cell>
          <cell r="L44">
            <v>0</v>
          </cell>
          <cell r="O44">
            <v>0</v>
          </cell>
          <cell r="R44">
            <v>0</v>
          </cell>
          <cell r="S44">
            <v>443</v>
          </cell>
          <cell r="V44">
            <v>13476</v>
          </cell>
          <cell r="AR44">
            <v>13919</v>
          </cell>
        </row>
        <row r="45">
          <cell r="E45">
            <v>9860007</v>
          </cell>
          <cell r="H45">
            <v>0</v>
          </cell>
          <cell r="L45">
            <v>0</v>
          </cell>
          <cell r="O45">
            <v>0</v>
          </cell>
          <cell r="R45">
            <v>0</v>
          </cell>
          <cell r="V45">
            <v>73208</v>
          </cell>
          <cell r="AR45">
            <v>73208</v>
          </cell>
        </row>
        <row r="46">
          <cell r="E46">
            <v>3117137</v>
          </cell>
          <cell r="H46">
            <v>0</v>
          </cell>
          <cell r="L46">
            <v>0</v>
          </cell>
          <cell r="O46">
            <v>0</v>
          </cell>
          <cell r="R46">
            <v>0</v>
          </cell>
          <cell r="V46">
            <v>38902</v>
          </cell>
          <cell r="AR46">
            <v>38902</v>
          </cell>
        </row>
        <row r="47">
          <cell r="E47">
            <v>2216667</v>
          </cell>
          <cell r="H47">
            <v>0</v>
          </cell>
          <cell r="L47">
            <v>0</v>
          </cell>
          <cell r="O47">
            <v>0</v>
          </cell>
          <cell r="R47">
            <v>0</v>
          </cell>
          <cell r="V47">
            <v>1634</v>
          </cell>
          <cell r="AR47">
            <v>1634</v>
          </cell>
        </row>
        <row r="48">
          <cell r="E48">
            <v>635173</v>
          </cell>
          <cell r="H48">
            <v>0</v>
          </cell>
          <cell r="L48">
            <v>0</v>
          </cell>
          <cell r="O48">
            <v>0</v>
          </cell>
          <cell r="R48">
            <v>0</v>
          </cell>
          <cell r="V48">
            <v>2125</v>
          </cell>
          <cell r="AR48">
            <v>2125</v>
          </cell>
        </row>
        <row r="51">
          <cell r="E51">
            <v>29410</v>
          </cell>
          <cell r="H51">
            <v>0</v>
          </cell>
          <cell r="L51">
            <v>0</v>
          </cell>
          <cell r="O51">
            <v>0</v>
          </cell>
          <cell r="R51">
            <v>0</v>
          </cell>
          <cell r="V51">
            <v>0</v>
          </cell>
          <cell r="AR51">
            <v>0</v>
          </cell>
        </row>
        <row r="52">
          <cell r="E52">
            <v>62889</v>
          </cell>
          <cell r="O52">
            <v>0</v>
          </cell>
          <cell r="V52">
            <v>1205</v>
          </cell>
          <cell r="AR52">
            <v>1205</v>
          </cell>
        </row>
        <row r="53">
          <cell r="E53">
            <v>84167</v>
          </cell>
          <cell r="H53">
            <v>0</v>
          </cell>
          <cell r="L53">
            <v>0</v>
          </cell>
          <cell r="O53">
            <v>0</v>
          </cell>
          <cell r="R53">
            <v>0</v>
          </cell>
          <cell r="V53">
            <v>0</v>
          </cell>
          <cell r="AR53">
            <v>0</v>
          </cell>
        </row>
        <row r="55">
          <cell r="E55">
            <v>5663666</v>
          </cell>
          <cell r="H55">
            <v>0</v>
          </cell>
          <cell r="L55">
            <v>0</v>
          </cell>
          <cell r="O55">
            <v>0</v>
          </cell>
          <cell r="R55">
            <v>0</v>
          </cell>
          <cell r="V55">
            <v>1999</v>
          </cell>
          <cell r="AR55">
            <v>1999</v>
          </cell>
        </row>
        <row r="56">
          <cell r="E56">
            <v>288890</v>
          </cell>
          <cell r="H56">
            <v>0</v>
          </cell>
          <cell r="L56">
            <v>0</v>
          </cell>
          <cell r="O56">
            <v>0</v>
          </cell>
          <cell r="R56">
            <v>0</v>
          </cell>
          <cell r="S56">
            <v>2191</v>
          </cell>
          <cell r="V56">
            <v>4661</v>
          </cell>
          <cell r="AR56">
            <v>6852</v>
          </cell>
        </row>
        <row r="57">
          <cell r="E57">
            <v>68601</v>
          </cell>
          <cell r="H57">
            <v>0</v>
          </cell>
          <cell r="L57">
            <v>0</v>
          </cell>
          <cell r="O57">
            <v>0</v>
          </cell>
          <cell r="R57">
            <v>0</v>
          </cell>
          <cell r="V57">
            <v>0</v>
          </cell>
          <cell r="AR57">
            <v>0</v>
          </cell>
        </row>
        <row r="58">
          <cell r="E58">
            <v>401593</v>
          </cell>
          <cell r="V58">
            <v>477</v>
          </cell>
          <cell r="AR58">
            <v>477</v>
          </cell>
        </row>
        <row r="59">
          <cell r="E59">
            <v>125072</v>
          </cell>
          <cell r="H59">
            <v>0</v>
          </cell>
          <cell r="L59">
            <v>0</v>
          </cell>
          <cell r="O59">
            <v>0</v>
          </cell>
          <cell r="R59">
            <v>0</v>
          </cell>
          <cell r="V59">
            <v>168</v>
          </cell>
          <cell r="AR59">
            <v>168</v>
          </cell>
        </row>
        <row r="60">
          <cell r="E60">
            <v>411590</v>
          </cell>
          <cell r="H60">
            <v>0</v>
          </cell>
          <cell r="L60">
            <v>0</v>
          </cell>
          <cell r="O60">
            <v>0</v>
          </cell>
          <cell r="R60">
            <v>0</v>
          </cell>
          <cell r="V60">
            <v>17758</v>
          </cell>
          <cell r="AR60">
            <v>17758</v>
          </cell>
        </row>
        <row r="61">
          <cell r="E61">
            <v>88021</v>
          </cell>
          <cell r="V61">
            <v>776</v>
          </cell>
          <cell r="AR61">
            <v>776</v>
          </cell>
        </row>
        <row r="62">
          <cell r="E62">
            <v>108055</v>
          </cell>
          <cell r="H62">
            <v>0</v>
          </cell>
          <cell r="L62">
            <v>0</v>
          </cell>
          <cell r="O62">
            <v>0</v>
          </cell>
          <cell r="R62">
            <v>0</v>
          </cell>
          <cell r="V62">
            <v>1769</v>
          </cell>
          <cell r="AR62">
            <v>1769</v>
          </cell>
        </row>
        <row r="63">
          <cell r="E63">
            <v>90401</v>
          </cell>
          <cell r="H63">
            <v>0</v>
          </cell>
          <cell r="L63">
            <v>0</v>
          </cell>
          <cell r="O63">
            <v>0</v>
          </cell>
          <cell r="R63">
            <v>0</v>
          </cell>
          <cell r="V63">
            <v>406</v>
          </cell>
          <cell r="AR63">
            <v>406</v>
          </cell>
        </row>
        <row r="64">
          <cell r="E64">
            <v>126959</v>
          </cell>
          <cell r="V64">
            <v>1124</v>
          </cell>
          <cell r="AR64">
            <v>1124</v>
          </cell>
        </row>
        <row r="65">
          <cell r="E65">
            <v>232540</v>
          </cell>
          <cell r="H65">
            <v>0</v>
          </cell>
          <cell r="L65">
            <v>0</v>
          </cell>
          <cell r="O65">
            <v>0</v>
          </cell>
          <cell r="R65">
            <v>0</v>
          </cell>
          <cell r="V65">
            <v>6222</v>
          </cell>
          <cell r="AR65">
            <v>6222</v>
          </cell>
        </row>
        <row r="66">
          <cell r="E66">
            <v>134063</v>
          </cell>
          <cell r="H66">
            <v>0</v>
          </cell>
          <cell r="L66">
            <v>0</v>
          </cell>
          <cell r="O66">
            <v>0</v>
          </cell>
          <cell r="R66">
            <v>0</v>
          </cell>
          <cell r="V66">
            <v>0</v>
          </cell>
          <cell r="AR66">
            <v>0</v>
          </cell>
        </row>
        <row r="67">
          <cell r="E67">
            <v>145411</v>
          </cell>
          <cell r="AR67">
            <v>0</v>
          </cell>
        </row>
        <row r="68">
          <cell r="E68">
            <v>27684</v>
          </cell>
          <cell r="H68">
            <v>0</v>
          </cell>
          <cell r="L68">
            <v>0</v>
          </cell>
          <cell r="O68">
            <v>0</v>
          </cell>
          <cell r="R68">
            <v>0</v>
          </cell>
          <cell r="V68">
            <v>182</v>
          </cell>
          <cell r="AR68">
            <v>182</v>
          </cell>
        </row>
        <row r="69">
          <cell r="E69">
            <v>188225</v>
          </cell>
          <cell r="H69">
            <v>0</v>
          </cell>
          <cell r="L69">
            <v>0</v>
          </cell>
          <cell r="O69">
            <v>0</v>
          </cell>
          <cell r="R69">
            <v>52626</v>
          </cell>
          <cell r="V69">
            <v>0</v>
          </cell>
          <cell r="AR69">
            <v>52626</v>
          </cell>
        </row>
        <row r="71">
          <cell r="E71">
            <v>187626</v>
          </cell>
          <cell r="H71">
            <v>0</v>
          </cell>
          <cell r="L71">
            <v>0</v>
          </cell>
          <cell r="O71">
            <v>0</v>
          </cell>
          <cell r="R71">
            <v>0</v>
          </cell>
          <cell r="V71">
            <v>0</v>
          </cell>
          <cell r="AR71">
            <v>0</v>
          </cell>
        </row>
        <row r="72">
          <cell r="E72">
            <v>633788</v>
          </cell>
          <cell r="H72">
            <v>0</v>
          </cell>
          <cell r="L72">
            <v>0</v>
          </cell>
          <cell r="O72">
            <v>0</v>
          </cell>
          <cell r="R72">
            <v>0</v>
          </cell>
          <cell r="V72">
            <v>116</v>
          </cell>
          <cell r="AR72">
            <v>116</v>
          </cell>
        </row>
        <row r="73">
          <cell r="E73">
            <v>191466</v>
          </cell>
          <cell r="H73">
            <v>0</v>
          </cell>
          <cell r="L73">
            <v>0</v>
          </cell>
          <cell r="O73">
            <v>0</v>
          </cell>
          <cell r="R73">
            <v>0</v>
          </cell>
          <cell r="V73">
            <v>1622</v>
          </cell>
          <cell r="AR73">
            <v>1622</v>
          </cell>
        </row>
        <row r="74">
          <cell r="E74">
            <v>126118</v>
          </cell>
          <cell r="H74">
            <v>0</v>
          </cell>
          <cell r="L74">
            <v>0</v>
          </cell>
          <cell r="O74">
            <v>0</v>
          </cell>
          <cell r="R74">
            <v>0</v>
          </cell>
          <cell r="V74">
            <v>467</v>
          </cell>
          <cell r="AR74">
            <v>467</v>
          </cell>
        </row>
        <row r="75">
          <cell r="E75">
            <v>1119812</v>
          </cell>
          <cell r="O75">
            <v>0</v>
          </cell>
          <cell r="R75">
            <v>0</v>
          </cell>
          <cell r="S75">
            <v>0</v>
          </cell>
          <cell r="V75">
            <v>4189</v>
          </cell>
          <cell r="AR75">
            <v>4189</v>
          </cell>
        </row>
        <row r="76">
          <cell r="E76">
            <v>551832</v>
          </cell>
          <cell r="H76">
            <v>0</v>
          </cell>
          <cell r="L76">
            <v>0</v>
          </cell>
          <cell r="O76">
            <v>0</v>
          </cell>
          <cell r="R76">
            <v>0</v>
          </cell>
          <cell r="V76">
            <v>12090</v>
          </cell>
          <cell r="AR76">
            <v>12090</v>
          </cell>
        </row>
        <row r="77">
          <cell r="E77">
            <v>789321</v>
          </cell>
          <cell r="H77">
            <v>0</v>
          </cell>
          <cell r="L77">
            <v>0</v>
          </cell>
          <cell r="O77">
            <v>0</v>
          </cell>
          <cell r="R77">
            <v>0</v>
          </cell>
          <cell r="V77">
            <v>3075</v>
          </cell>
          <cell r="AR77">
            <v>3075</v>
          </cell>
        </row>
        <row r="78">
          <cell r="E78">
            <v>139456</v>
          </cell>
          <cell r="H78">
            <v>0</v>
          </cell>
          <cell r="L78">
            <v>0</v>
          </cell>
          <cell r="O78">
            <v>0</v>
          </cell>
          <cell r="R78">
            <v>0</v>
          </cell>
          <cell r="V78">
            <v>0</v>
          </cell>
          <cell r="AR78">
            <v>0</v>
          </cell>
        </row>
        <row r="79">
          <cell r="E79">
            <v>142501</v>
          </cell>
          <cell r="H79">
            <v>0</v>
          </cell>
          <cell r="O79">
            <v>0</v>
          </cell>
          <cell r="R79">
            <v>0</v>
          </cell>
          <cell r="V79">
            <v>639</v>
          </cell>
          <cell r="AR79">
            <v>639</v>
          </cell>
        </row>
        <row r="80">
          <cell r="E80">
            <v>8062519</v>
          </cell>
          <cell r="H80">
            <v>0</v>
          </cell>
          <cell r="L80">
            <v>0</v>
          </cell>
          <cell r="O80">
            <v>0</v>
          </cell>
          <cell r="R80">
            <v>0</v>
          </cell>
          <cell r="V80">
            <v>924</v>
          </cell>
          <cell r="AR80">
            <v>924</v>
          </cell>
        </row>
        <row r="81">
          <cell r="E81">
            <v>46388</v>
          </cell>
          <cell r="H81">
            <v>0</v>
          </cell>
          <cell r="O81">
            <v>0</v>
          </cell>
          <cell r="R81">
            <v>0</v>
          </cell>
          <cell r="V81">
            <v>355</v>
          </cell>
          <cell r="AR81">
            <v>355</v>
          </cell>
        </row>
        <row r="82">
          <cell r="E82">
            <v>207651</v>
          </cell>
          <cell r="H82">
            <v>0</v>
          </cell>
          <cell r="L82">
            <v>0</v>
          </cell>
          <cell r="O82">
            <v>0</v>
          </cell>
          <cell r="R82">
            <v>0</v>
          </cell>
          <cell r="V82">
            <v>0</v>
          </cell>
          <cell r="AR82">
            <v>0</v>
          </cell>
        </row>
        <row r="83">
          <cell r="E83">
            <v>77899</v>
          </cell>
          <cell r="H83">
            <v>0</v>
          </cell>
          <cell r="L83">
            <v>0</v>
          </cell>
          <cell r="O83">
            <v>0</v>
          </cell>
          <cell r="R83">
            <v>0</v>
          </cell>
          <cell r="V83">
            <v>0</v>
          </cell>
          <cell r="AR83">
            <v>0</v>
          </cell>
        </row>
        <row r="84">
          <cell r="E84">
            <v>325632</v>
          </cell>
          <cell r="H84">
            <v>0</v>
          </cell>
          <cell r="L84">
            <v>0</v>
          </cell>
          <cell r="O84">
            <v>0</v>
          </cell>
          <cell r="R84">
            <v>0</v>
          </cell>
          <cell r="V84">
            <v>4195</v>
          </cell>
          <cell r="AR84">
            <v>4195</v>
          </cell>
        </row>
        <row r="85">
          <cell r="E85">
            <v>1283496</v>
          </cell>
          <cell r="H85">
            <v>0</v>
          </cell>
          <cell r="O85">
            <v>0</v>
          </cell>
          <cell r="R85">
            <v>0</v>
          </cell>
          <cell r="V85">
            <v>20900</v>
          </cell>
          <cell r="AR85">
            <v>20900</v>
          </cell>
        </row>
        <row r="86">
          <cell r="E86">
            <v>154804</v>
          </cell>
          <cell r="H86">
            <v>0</v>
          </cell>
          <cell r="L86">
            <v>0</v>
          </cell>
          <cell r="O86">
            <v>0</v>
          </cell>
          <cell r="R86">
            <v>0</v>
          </cell>
          <cell r="V86">
            <v>706</v>
          </cell>
          <cell r="AR86">
            <v>706</v>
          </cell>
        </row>
        <row r="87">
          <cell r="E87">
            <v>203473</v>
          </cell>
          <cell r="H87">
            <v>0</v>
          </cell>
          <cell r="L87">
            <v>0</v>
          </cell>
          <cell r="O87">
            <v>0</v>
          </cell>
          <cell r="R87">
            <v>0</v>
          </cell>
          <cell r="S87">
            <v>1873</v>
          </cell>
          <cell r="V87">
            <v>712</v>
          </cell>
          <cell r="AR87">
            <v>2585</v>
          </cell>
        </row>
        <row r="88">
          <cell r="E88">
            <v>156170</v>
          </cell>
          <cell r="H88">
            <v>0</v>
          </cell>
          <cell r="O88">
            <v>0</v>
          </cell>
          <cell r="R88">
            <v>0</v>
          </cell>
          <cell r="V88">
            <v>1024</v>
          </cell>
          <cell r="AR88">
            <v>1024</v>
          </cell>
        </row>
        <row r="89">
          <cell r="E89">
            <v>50111</v>
          </cell>
          <cell r="H89">
            <v>0</v>
          </cell>
          <cell r="L89">
            <v>0</v>
          </cell>
          <cell r="O89">
            <v>0</v>
          </cell>
          <cell r="R89">
            <v>0</v>
          </cell>
          <cell r="V89">
            <v>0</v>
          </cell>
          <cell r="AR89">
            <v>0</v>
          </cell>
        </row>
        <row r="90">
          <cell r="E90">
            <v>393807</v>
          </cell>
          <cell r="H90">
            <v>0</v>
          </cell>
          <cell r="L90">
            <v>0</v>
          </cell>
          <cell r="O90">
            <v>0</v>
          </cell>
          <cell r="R90">
            <v>0</v>
          </cell>
          <cell r="V90">
            <v>408</v>
          </cell>
          <cell r="AR90">
            <v>408</v>
          </cell>
        </row>
        <row r="92">
          <cell r="E92">
            <v>2874300</v>
          </cell>
          <cell r="R92">
            <v>0</v>
          </cell>
          <cell r="V92">
            <v>2762</v>
          </cell>
          <cell r="AR92">
            <v>2762</v>
          </cell>
        </row>
        <row r="93">
          <cell r="E93">
            <v>3611204</v>
          </cell>
          <cell r="S93">
            <v>26653</v>
          </cell>
          <cell r="V93">
            <v>29542</v>
          </cell>
          <cell r="AR93">
            <v>56195</v>
          </cell>
        </row>
        <row r="95">
          <cell r="H95">
            <v>55046350</v>
          </cell>
          <cell r="L95">
            <v>0</v>
          </cell>
          <cell r="O95">
            <v>100000</v>
          </cell>
          <cell r="R95">
            <v>0</v>
          </cell>
          <cell r="V95">
            <v>0</v>
          </cell>
          <cell r="AR95">
            <v>55146350</v>
          </cell>
        </row>
        <row r="97">
          <cell r="E97">
            <v>0</v>
          </cell>
          <cell r="H97">
            <v>0</v>
          </cell>
          <cell r="L97">
            <v>38487073</v>
          </cell>
          <cell r="O97">
            <v>0</v>
          </cell>
          <cell r="R97">
            <v>0</v>
          </cell>
          <cell r="V97">
            <v>0</v>
          </cell>
          <cell r="AR97">
            <v>38487073</v>
          </cell>
        </row>
        <row r="98">
          <cell r="H98">
            <v>0</v>
          </cell>
          <cell r="L98">
            <v>0</v>
          </cell>
          <cell r="O98">
            <v>0</v>
          </cell>
          <cell r="R98">
            <v>0</v>
          </cell>
          <cell r="V98">
            <v>12797</v>
          </cell>
          <cell r="AR98">
            <v>12797</v>
          </cell>
        </row>
        <row r="99">
          <cell r="E99">
            <v>0</v>
          </cell>
          <cell r="H99">
            <v>0</v>
          </cell>
          <cell r="L99">
            <v>2178020</v>
          </cell>
          <cell r="O99">
            <v>0</v>
          </cell>
          <cell r="R99">
            <v>0</v>
          </cell>
          <cell r="V99">
            <v>249</v>
          </cell>
          <cell r="AR99">
            <v>2178269</v>
          </cell>
        </row>
        <row r="100">
          <cell r="E100">
            <v>0</v>
          </cell>
          <cell r="AR100">
            <v>0</v>
          </cell>
        </row>
      </sheetData>
      <sheetData sheetId="8">
        <row r="7">
          <cell r="E7">
            <v>0</v>
          </cell>
          <cell r="H7">
            <v>0</v>
          </cell>
          <cell r="K7">
            <v>0</v>
          </cell>
          <cell r="N7">
            <v>0</v>
          </cell>
          <cell r="AO7">
            <v>0</v>
          </cell>
          <cell r="AP7">
            <v>0</v>
          </cell>
        </row>
        <row r="8">
          <cell r="E8">
            <v>0</v>
          </cell>
          <cell r="H8">
            <v>0</v>
          </cell>
          <cell r="K8">
            <v>0</v>
          </cell>
          <cell r="N8">
            <v>0</v>
          </cell>
          <cell r="AO8">
            <v>0</v>
          </cell>
          <cell r="AP8">
            <v>0</v>
          </cell>
        </row>
        <row r="9">
          <cell r="E9">
            <v>0</v>
          </cell>
          <cell r="H9">
            <v>0</v>
          </cell>
          <cell r="K9">
            <v>0</v>
          </cell>
          <cell r="N9">
            <v>0</v>
          </cell>
          <cell r="AO9">
            <v>0</v>
          </cell>
          <cell r="AP9">
            <v>0</v>
          </cell>
        </row>
        <row r="10">
          <cell r="E10">
            <v>0</v>
          </cell>
          <cell r="H10">
            <v>0</v>
          </cell>
          <cell r="K10">
            <v>0</v>
          </cell>
          <cell r="N10">
            <v>0</v>
          </cell>
          <cell r="AO10">
            <v>0</v>
          </cell>
          <cell r="AP10">
            <v>0</v>
          </cell>
        </row>
        <row r="11">
          <cell r="E11">
            <v>0</v>
          </cell>
          <cell r="H11">
            <v>0</v>
          </cell>
          <cell r="K11">
            <v>4336197</v>
          </cell>
          <cell r="N11">
            <v>0</v>
          </cell>
          <cell r="AO11">
            <v>4336197</v>
          </cell>
        </row>
        <row r="12">
          <cell r="E12">
            <v>0</v>
          </cell>
          <cell r="H12">
            <v>0</v>
          </cell>
          <cell r="K12">
            <v>0</v>
          </cell>
          <cell r="N12">
            <v>0</v>
          </cell>
          <cell r="AO12">
            <v>0</v>
          </cell>
        </row>
        <row r="14">
          <cell r="B14">
            <v>1314375</v>
          </cell>
          <cell r="E14">
            <v>0</v>
          </cell>
          <cell r="H14">
            <v>0</v>
          </cell>
          <cell r="K14">
            <v>0</v>
          </cell>
          <cell r="N14">
            <v>0</v>
          </cell>
          <cell r="AO14">
            <v>0</v>
          </cell>
        </row>
        <row r="15">
          <cell r="E15">
            <v>0</v>
          </cell>
          <cell r="H15">
            <v>0</v>
          </cell>
          <cell r="K15">
            <v>0</v>
          </cell>
          <cell r="N15">
            <v>0</v>
          </cell>
          <cell r="AO15">
            <v>0</v>
          </cell>
        </row>
        <row r="16">
          <cell r="B16">
            <v>355558</v>
          </cell>
          <cell r="E16">
            <v>0</v>
          </cell>
          <cell r="H16">
            <v>0</v>
          </cell>
          <cell r="K16">
            <v>10049</v>
          </cell>
          <cell r="N16">
            <v>0</v>
          </cell>
          <cell r="AO16">
            <v>10049</v>
          </cell>
        </row>
        <row r="17">
          <cell r="E17">
            <v>0</v>
          </cell>
          <cell r="H17">
            <v>0</v>
          </cell>
          <cell r="K17">
            <v>0</v>
          </cell>
          <cell r="N17">
            <v>0</v>
          </cell>
          <cell r="AO17">
            <v>0</v>
          </cell>
        </row>
        <row r="18">
          <cell r="E18">
            <v>0</v>
          </cell>
          <cell r="H18">
            <v>0</v>
          </cell>
          <cell r="K18">
            <v>270943</v>
          </cell>
          <cell r="N18">
            <v>0</v>
          </cell>
          <cell r="AO18">
            <v>270943</v>
          </cell>
        </row>
        <row r="19">
          <cell r="E19">
            <v>0</v>
          </cell>
          <cell r="H19">
            <v>0</v>
          </cell>
          <cell r="K19">
            <v>0</v>
          </cell>
          <cell r="N19">
            <v>0</v>
          </cell>
          <cell r="AO19">
            <v>0</v>
          </cell>
        </row>
        <row r="20">
          <cell r="E20">
            <v>0</v>
          </cell>
          <cell r="H20">
            <v>0</v>
          </cell>
          <cell r="K20">
            <v>0</v>
          </cell>
          <cell r="N20">
            <v>0</v>
          </cell>
          <cell r="AO20">
            <v>0</v>
          </cell>
        </row>
        <row r="22">
          <cell r="B22">
            <v>157645</v>
          </cell>
          <cell r="E22">
            <v>0</v>
          </cell>
          <cell r="H22">
            <v>0</v>
          </cell>
          <cell r="K22">
            <v>0</v>
          </cell>
          <cell r="N22">
            <v>0</v>
          </cell>
          <cell r="AO22">
            <v>0</v>
          </cell>
        </row>
        <row r="23">
          <cell r="E23">
            <v>0</v>
          </cell>
          <cell r="H23">
            <v>0</v>
          </cell>
          <cell r="K23">
            <v>0</v>
          </cell>
          <cell r="N23">
            <v>0</v>
          </cell>
          <cell r="AO23">
            <v>0</v>
          </cell>
        </row>
        <row r="25">
          <cell r="E25">
            <v>0</v>
          </cell>
          <cell r="H25">
            <v>0</v>
          </cell>
          <cell r="K25">
            <v>0</v>
          </cell>
          <cell r="N25">
            <v>0</v>
          </cell>
          <cell r="AO25">
            <v>0</v>
          </cell>
        </row>
        <row r="26">
          <cell r="E26">
            <v>0</v>
          </cell>
          <cell r="H26">
            <v>0</v>
          </cell>
          <cell r="K26">
            <v>0</v>
          </cell>
          <cell r="N26">
            <v>7500</v>
          </cell>
          <cell r="AO26">
            <v>7500</v>
          </cell>
        </row>
        <row r="28">
          <cell r="E28">
            <v>0</v>
          </cell>
          <cell r="H28">
            <v>0</v>
          </cell>
          <cell r="K28">
            <v>100000</v>
          </cell>
          <cell r="N28">
            <v>0</v>
          </cell>
          <cell r="AO28">
            <v>100000</v>
          </cell>
        </row>
        <row r="29">
          <cell r="AO29">
            <v>0</v>
          </cell>
        </row>
        <row r="30">
          <cell r="B30">
            <v>5007527</v>
          </cell>
          <cell r="E30">
            <v>0</v>
          </cell>
          <cell r="H30">
            <v>0</v>
          </cell>
          <cell r="K30">
            <v>0</v>
          </cell>
          <cell r="N30">
            <v>0</v>
          </cell>
          <cell r="AO30">
            <v>0</v>
          </cell>
        </row>
        <row r="32">
          <cell r="B32">
            <v>2874005</v>
          </cell>
          <cell r="E32">
            <v>0</v>
          </cell>
          <cell r="H32">
            <v>0</v>
          </cell>
          <cell r="K32">
            <v>1589496</v>
          </cell>
          <cell r="N32">
            <v>0</v>
          </cell>
          <cell r="AO32">
            <v>1589496</v>
          </cell>
        </row>
        <row r="33">
          <cell r="E33">
            <v>0</v>
          </cell>
          <cell r="H33">
            <v>0</v>
          </cell>
          <cell r="K33">
            <v>0</v>
          </cell>
          <cell r="N33">
            <v>0</v>
          </cell>
          <cell r="AO33">
            <v>0</v>
          </cell>
        </row>
        <row r="34">
          <cell r="E34">
            <v>0</v>
          </cell>
          <cell r="H34">
            <v>0</v>
          </cell>
          <cell r="K34">
            <v>77545</v>
          </cell>
          <cell r="N34">
            <v>44723</v>
          </cell>
          <cell r="AO34">
            <v>122268</v>
          </cell>
        </row>
        <row r="35">
          <cell r="E35">
            <v>0</v>
          </cell>
          <cell r="H35">
            <v>0</v>
          </cell>
          <cell r="K35">
            <v>4431943</v>
          </cell>
          <cell r="N35">
            <v>299200</v>
          </cell>
          <cell r="AO35">
            <v>4731143</v>
          </cell>
        </row>
        <row r="36">
          <cell r="E36">
            <v>0</v>
          </cell>
          <cell r="H36">
            <v>0</v>
          </cell>
          <cell r="K36">
            <v>330133</v>
          </cell>
          <cell r="N36">
            <v>0</v>
          </cell>
          <cell r="AO36">
            <v>330133</v>
          </cell>
        </row>
        <row r="37">
          <cell r="E37">
            <v>0</v>
          </cell>
          <cell r="H37">
            <v>0</v>
          </cell>
          <cell r="K37">
            <v>1262</v>
          </cell>
          <cell r="N37">
            <v>0</v>
          </cell>
          <cell r="AO37">
            <v>1262</v>
          </cell>
        </row>
        <row r="38">
          <cell r="E38">
            <v>0</v>
          </cell>
          <cell r="H38">
            <v>0</v>
          </cell>
          <cell r="K38">
            <v>0</v>
          </cell>
          <cell r="N38">
            <v>0</v>
          </cell>
          <cell r="AO38">
            <v>0</v>
          </cell>
        </row>
        <row r="39">
          <cell r="B39">
            <v>59553</v>
          </cell>
          <cell r="E39">
            <v>0</v>
          </cell>
          <cell r="H39">
            <v>0</v>
          </cell>
          <cell r="K39">
            <v>0</v>
          </cell>
          <cell r="N39">
            <v>0</v>
          </cell>
          <cell r="AO39">
            <v>0</v>
          </cell>
        </row>
        <row r="40">
          <cell r="E40">
            <v>0</v>
          </cell>
          <cell r="H40">
            <v>0</v>
          </cell>
          <cell r="K40">
            <v>2145</v>
          </cell>
          <cell r="N40">
            <v>42179</v>
          </cell>
          <cell r="AO40">
            <v>44324</v>
          </cell>
        </row>
        <row r="41">
          <cell r="B41">
            <v>26927</v>
          </cell>
          <cell r="E41">
            <v>0</v>
          </cell>
          <cell r="H41">
            <v>0</v>
          </cell>
          <cell r="K41">
            <v>0</v>
          </cell>
          <cell r="N41">
            <v>0</v>
          </cell>
          <cell r="AO41">
            <v>0</v>
          </cell>
        </row>
        <row r="42">
          <cell r="E42">
            <v>0</v>
          </cell>
          <cell r="H42">
            <v>0</v>
          </cell>
          <cell r="K42">
            <v>0</v>
          </cell>
          <cell r="N42">
            <v>0</v>
          </cell>
          <cell r="AO42">
            <v>0</v>
          </cell>
        </row>
        <row r="43">
          <cell r="E43">
            <v>0</v>
          </cell>
          <cell r="H43">
            <v>0</v>
          </cell>
          <cell r="K43">
            <v>0</v>
          </cell>
          <cell r="N43">
            <v>0</v>
          </cell>
          <cell r="AO43">
            <v>0</v>
          </cell>
        </row>
        <row r="44">
          <cell r="E44">
            <v>0</v>
          </cell>
          <cell r="H44">
            <v>0</v>
          </cell>
          <cell r="K44">
            <v>0</v>
          </cell>
          <cell r="N44">
            <v>0</v>
          </cell>
          <cell r="AO44">
            <v>0</v>
          </cell>
        </row>
        <row r="45">
          <cell r="E45">
            <v>0</v>
          </cell>
          <cell r="H45">
            <v>0</v>
          </cell>
          <cell r="K45">
            <v>0</v>
          </cell>
          <cell r="N45">
            <v>0</v>
          </cell>
          <cell r="AO45">
            <v>0</v>
          </cell>
        </row>
        <row r="46">
          <cell r="E46">
            <v>0</v>
          </cell>
          <cell r="H46">
            <v>0</v>
          </cell>
          <cell r="K46">
            <v>0</v>
          </cell>
          <cell r="N46">
            <v>0</v>
          </cell>
          <cell r="AO46">
            <v>0</v>
          </cell>
        </row>
        <row r="47">
          <cell r="E47">
            <v>0</v>
          </cell>
          <cell r="H47">
            <v>0</v>
          </cell>
          <cell r="K47">
            <v>0</v>
          </cell>
          <cell r="N47">
            <v>0</v>
          </cell>
          <cell r="AO47">
            <v>0</v>
          </cell>
        </row>
        <row r="48">
          <cell r="E48">
            <v>0</v>
          </cell>
          <cell r="H48">
            <v>0</v>
          </cell>
          <cell r="K48">
            <v>0</v>
          </cell>
          <cell r="N48">
            <v>0</v>
          </cell>
          <cell r="AO48">
            <v>0</v>
          </cell>
        </row>
        <row r="51">
          <cell r="E51">
            <v>0</v>
          </cell>
          <cell r="H51">
            <v>0</v>
          </cell>
          <cell r="K51">
            <v>0</v>
          </cell>
          <cell r="N51">
            <v>0</v>
          </cell>
          <cell r="AO51">
            <v>0</v>
          </cell>
        </row>
        <row r="52">
          <cell r="AO52">
            <v>0</v>
          </cell>
        </row>
        <row r="53">
          <cell r="E53">
            <v>0</v>
          </cell>
          <cell r="H53">
            <v>0</v>
          </cell>
          <cell r="K53">
            <v>0</v>
          </cell>
          <cell r="N53">
            <v>0</v>
          </cell>
          <cell r="AO53">
            <v>0</v>
          </cell>
        </row>
        <row r="55">
          <cell r="E55">
            <v>0</v>
          </cell>
          <cell r="H55">
            <v>0</v>
          </cell>
          <cell r="K55">
            <v>0</v>
          </cell>
          <cell r="N55">
            <v>0</v>
          </cell>
          <cell r="AO55">
            <v>0</v>
          </cell>
        </row>
        <row r="56">
          <cell r="E56">
            <v>0</v>
          </cell>
          <cell r="H56">
            <v>0</v>
          </cell>
          <cell r="K56">
            <v>0</v>
          </cell>
          <cell r="N56">
            <v>0</v>
          </cell>
          <cell r="AO56">
            <v>0</v>
          </cell>
        </row>
        <row r="57">
          <cell r="E57">
            <v>0</v>
          </cell>
          <cell r="H57">
            <v>0</v>
          </cell>
          <cell r="K57">
            <v>0</v>
          </cell>
          <cell r="N57">
            <v>0</v>
          </cell>
          <cell r="AO57">
            <v>0</v>
          </cell>
        </row>
        <row r="59">
          <cell r="E59">
            <v>0</v>
          </cell>
          <cell r="H59">
            <v>0</v>
          </cell>
          <cell r="K59">
            <v>0</v>
          </cell>
          <cell r="N59">
            <v>0</v>
          </cell>
          <cell r="AO59">
            <v>0</v>
          </cell>
        </row>
        <row r="60">
          <cell r="E60">
            <v>0</v>
          </cell>
          <cell r="H60">
            <v>0</v>
          </cell>
          <cell r="K60">
            <v>0</v>
          </cell>
          <cell r="N60">
            <v>0</v>
          </cell>
          <cell r="AO60">
            <v>0</v>
          </cell>
        </row>
        <row r="61">
          <cell r="AO61">
            <v>0</v>
          </cell>
        </row>
        <row r="62">
          <cell r="E62">
            <v>0</v>
          </cell>
          <cell r="H62">
            <v>0</v>
          </cell>
          <cell r="K62">
            <v>0</v>
          </cell>
          <cell r="N62">
            <v>0</v>
          </cell>
          <cell r="AO62">
            <v>0</v>
          </cell>
        </row>
        <row r="63">
          <cell r="E63">
            <v>0</v>
          </cell>
          <cell r="H63">
            <v>0</v>
          </cell>
          <cell r="K63">
            <v>0</v>
          </cell>
          <cell r="N63">
            <v>0</v>
          </cell>
          <cell r="AO63">
            <v>0</v>
          </cell>
        </row>
        <row r="64">
          <cell r="AO64">
            <v>0</v>
          </cell>
        </row>
        <row r="65">
          <cell r="E65">
            <v>0</v>
          </cell>
          <cell r="H65">
            <v>0</v>
          </cell>
          <cell r="K65">
            <v>0</v>
          </cell>
          <cell r="N65">
            <v>0</v>
          </cell>
          <cell r="AO65">
            <v>0</v>
          </cell>
        </row>
        <row r="66">
          <cell r="E66">
            <v>0</v>
          </cell>
          <cell r="H66">
            <v>0</v>
          </cell>
          <cell r="K66">
            <v>0</v>
          </cell>
          <cell r="N66">
            <v>0</v>
          </cell>
          <cell r="AO66">
            <v>0</v>
          </cell>
        </row>
        <row r="67">
          <cell r="E67">
            <v>0</v>
          </cell>
          <cell r="AO67">
            <v>0</v>
          </cell>
        </row>
        <row r="68">
          <cell r="E68">
            <v>0</v>
          </cell>
          <cell r="H68">
            <v>0</v>
          </cell>
          <cell r="K68">
            <v>0</v>
          </cell>
          <cell r="N68">
            <v>0</v>
          </cell>
          <cell r="AO68">
            <v>0</v>
          </cell>
        </row>
        <row r="69">
          <cell r="E69">
            <v>0</v>
          </cell>
          <cell r="H69">
            <v>0</v>
          </cell>
          <cell r="K69">
            <v>0</v>
          </cell>
          <cell r="N69">
            <v>0</v>
          </cell>
          <cell r="AO69">
            <v>0</v>
          </cell>
        </row>
        <row r="71">
          <cell r="B71">
            <v>7000</v>
          </cell>
          <cell r="E71">
            <v>0</v>
          </cell>
          <cell r="H71">
            <v>0</v>
          </cell>
          <cell r="K71">
            <v>0</v>
          </cell>
          <cell r="N71">
            <v>0</v>
          </cell>
          <cell r="AO71">
            <v>0</v>
          </cell>
        </row>
        <row r="72">
          <cell r="E72">
            <v>0</v>
          </cell>
          <cell r="H72">
            <v>0</v>
          </cell>
          <cell r="K72">
            <v>0</v>
          </cell>
          <cell r="N72">
            <v>0</v>
          </cell>
          <cell r="AO72">
            <v>0</v>
          </cell>
        </row>
        <row r="73">
          <cell r="E73">
            <v>0</v>
          </cell>
          <cell r="H73">
            <v>0</v>
          </cell>
          <cell r="K73">
            <v>0</v>
          </cell>
          <cell r="N73">
            <v>0</v>
          </cell>
          <cell r="AO73">
            <v>0</v>
          </cell>
        </row>
        <row r="74">
          <cell r="E74">
            <v>0</v>
          </cell>
          <cell r="H74">
            <v>0</v>
          </cell>
          <cell r="K74">
            <v>0</v>
          </cell>
          <cell r="N74">
            <v>0</v>
          </cell>
          <cell r="AO74">
            <v>0</v>
          </cell>
        </row>
        <row r="75">
          <cell r="K75">
            <v>82240</v>
          </cell>
          <cell r="AO75">
            <v>82240</v>
          </cell>
        </row>
        <row r="76">
          <cell r="E76">
            <v>0</v>
          </cell>
          <cell r="AO76">
            <v>0</v>
          </cell>
        </row>
        <row r="77">
          <cell r="E77">
            <v>0</v>
          </cell>
          <cell r="H77">
            <v>0</v>
          </cell>
          <cell r="K77">
            <v>0</v>
          </cell>
          <cell r="N77">
            <v>0</v>
          </cell>
          <cell r="AO77">
            <v>0</v>
          </cell>
        </row>
        <row r="78">
          <cell r="E78">
            <v>0</v>
          </cell>
          <cell r="H78">
            <v>0</v>
          </cell>
          <cell r="K78">
            <v>0</v>
          </cell>
          <cell r="N78">
            <v>0</v>
          </cell>
          <cell r="AO78">
            <v>0</v>
          </cell>
        </row>
        <row r="79">
          <cell r="AO79">
            <v>0</v>
          </cell>
        </row>
        <row r="80">
          <cell r="E80">
            <v>0</v>
          </cell>
          <cell r="H80">
            <v>0</v>
          </cell>
          <cell r="K80">
            <v>0</v>
          </cell>
          <cell r="N80">
            <v>0</v>
          </cell>
          <cell r="AO80">
            <v>0</v>
          </cell>
        </row>
        <row r="81">
          <cell r="AO81">
            <v>0</v>
          </cell>
        </row>
        <row r="82">
          <cell r="E82">
            <v>0</v>
          </cell>
          <cell r="H82">
            <v>0</v>
          </cell>
          <cell r="K82">
            <v>0</v>
          </cell>
          <cell r="N82">
            <v>0</v>
          </cell>
          <cell r="AO82">
            <v>0</v>
          </cell>
        </row>
        <row r="83">
          <cell r="E83">
            <v>0</v>
          </cell>
          <cell r="H83">
            <v>0</v>
          </cell>
          <cell r="K83">
            <v>0</v>
          </cell>
          <cell r="N83">
            <v>0</v>
          </cell>
          <cell r="AO83">
            <v>0</v>
          </cell>
        </row>
        <row r="84">
          <cell r="E84">
            <v>0</v>
          </cell>
          <cell r="H84">
            <v>0</v>
          </cell>
          <cell r="K84">
            <v>0</v>
          </cell>
          <cell r="N84">
            <v>0</v>
          </cell>
          <cell r="AO84">
            <v>0</v>
          </cell>
        </row>
        <row r="85">
          <cell r="AO85">
            <v>0</v>
          </cell>
        </row>
        <row r="86">
          <cell r="E86">
            <v>0</v>
          </cell>
          <cell r="H86">
            <v>0</v>
          </cell>
          <cell r="K86">
            <v>0</v>
          </cell>
          <cell r="N86">
            <v>0</v>
          </cell>
          <cell r="AO86">
            <v>0</v>
          </cell>
        </row>
        <row r="87">
          <cell r="E87">
            <v>0</v>
          </cell>
          <cell r="H87">
            <v>0</v>
          </cell>
          <cell r="K87">
            <v>0</v>
          </cell>
          <cell r="N87">
            <v>0</v>
          </cell>
          <cell r="AO87">
            <v>0</v>
          </cell>
        </row>
        <row r="88">
          <cell r="E88">
            <v>0</v>
          </cell>
          <cell r="H88">
            <v>0</v>
          </cell>
          <cell r="K88">
            <v>0</v>
          </cell>
          <cell r="N88">
            <v>0</v>
          </cell>
          <cell r="AO88">
            <v>0</v>
          </cell>
        </row>
        <row r="89">
          <cell r="E89">
            <v>0</v>
          </cell>
          <cell r="H89">
            <v>0</v>
          </cell>
          <cell r="K89">
            <v>0</v>
          </cell>
          <cell r="N89">
            <v>0</v>
          </cell>
          <cell r="AO89">
            <v>0</v>
          </cell>
        </row>
        <row r="90">
          <cell r="E90">
            <v>0</v>
          </cell>
          <cell r="H90">
            <v>0</v>
          </cell>
          <cell r="K90">
            <v>0</v>
          </cell>
          <cell r="N90">
            <v>0</v>
          </cell>
          <cell r="AO90">
            <v>0</v>
          </cell>
        </row>
        <row r="92">
          <cell r="B92">
            <v>3000</v>
          </cell>
          <cell r="I92">
            <v>262308</v>
          </cell>
          <cell r="AO92">
            <v>262308</v>
          </cell>
        </row>
        <row r="95">
          <cell r="E95">
            <v>142731</v>
          </cell>
          <cell r="H95">
            <v>0</v>
          </cell>
          <cell r="K95">
            <v>852890</v>
          </cell>
          <cell r="N95">
            <v>0</v>
          </cell>
          <cell r="AO95">
            <v>995621</v>
          </cell>
        </row>
        <row r="97">
          <cell r="E97">
            <v>0</v>
          </cell>
          <cell r="H97">
            <v>446248</v>
          </cell>
          <cell r="K97">
            <v>0</v>
          </cell>
          <cell r="AO97">
            <v>446248</v>
          </cell>
        </row>
        <row r="98">
          <cell r="E98">
            <v>0</v>
          </cell>
          <cell r="H98">
            <v>0</v>
          </cell>
          <cell r="K98">
            <v>0</v>
          </cell>
          <cell r="AO98">
            <v>0</v>
          </cell>
        </row>
        <row r="99">
          <cell r="E99">
            <v>0</v>
          </cell>
          <cell r="H99">
            <v>0</v>
          </cell>
          <cell r="K99">
            <v>0</v>
          </cell>
          <cell r="N99">
            <v>0</v>
          </cell>
        </row>
        <row r="100">
          <cell r="AP100">
            <v>0</v>
          </cell>
        </row>
      </sheetData>
      <sheetData sheetId="9">
        <row r="7">
          <cell r="F7">
            <v>467717</v>
          </cell>
          <cell r="K7">
            <v>0</v>
          </cell>
          <cell r="N7">
            <v>0</v>
          </cell>
          <cell r="S7">
            <v>0</v>
          </cell>
          <cell r="AD7">
            <v>0</v>
          </cell>
          <cell r="BA7">
            <v>467717</v>
          </cell>
        </row>
        <row r="8">
          <cell r="F8">
            <v>39147</v>
          </cell>
          <cell r="K8">
            <v>0</v>
          </cell>
          <cell r="N8">
            <v>0</v>
          </cell>
          <cell r="S8">
            <v>0</v>
          </cell>
          <cell r="AD8">
            <v>0</v>
          </cell>
          <cell r="AE8">
            <v>480</v>
          </cell>
          <cell r="BA8">
            <v>39627</v>
          </cell>
        </row>
        <row r="9">
          <cell r="F9">
            <v>4929</v>
          </cell>
          <cell r="K9">
            <v>0</v>
          </cell>
          <cell r="N9">
            <v>0</v>
          </cell>
          <cell r="S9">
            <v>0</v>
          </cell>
          <cell r="AD9">
            <v>0</v>
          </cell>
          <cell r="BA9">
            <v>4929</v>
          </cell>
        </row>
        <row r="10">
          <cell r="F10">
            <v>340301</v>
          </cell>
          <cell r="K10">
            <v>0</v>
          </cell>
          <cell r="N10">
            <v>0</v>
          </cell>
          <cell r="S10">
            <v>0</v>
          </cell>
          <cell r="AD10">
            <v>0</v>
          </cell>
          <cell r="BA10">
            <v>340301</v>
          </cell>
        </row>
        <row r="11">
          <cell r="F11">
            <v>346573</v>
          </cell>
          <cell r="K11">
            <v>11644</v>
          </cell>
          <cell r="N11">
            <v>0</v>
          </cell>
          <cell r="S11">
            <v>32000</v>
          </cell>
          <cell r="AD11">
            <v>0</v>
          </cell>
          <cell r="BA11">
            <v>390217</v>
          </cell>
        </row>
        <row r="12">
          <cell r="F12">
            <v>383992</v>
          </cell>
          <cell r="K12">
            <v>0</v>
          </cell>
          <cell r="N12">
            <v>0</v>
          </cell>
          <cell r="S12">
            <v>0</v>
          </cell>
          <cell r="AD12">
            <v>0</v>
          </cell>
          <cell r="BA12">
            <v>383992</v>
          </cell>
        </row>
        <row r="14">
          <cell r="F14">
            <v>39633</v>
          </cell>
          <cell r="K14">
            <v>52797</v>
          </cell>
          <cell r="N14">
            <v>7173</v>
          </cell>
          <cell r="S14">
            <v>409524</v>
          </cell>
          <cell r="AD14">
            <v>0</v>
          </cell>
          <cell r="BA14">
            <v>509127</v>
          </cell>
        </row>
        <row r="15">
          <cell r="F15">
            <v>24838246</v>
          </cell>
          <cell r="K15">
            <v>0</v>
          </cell>
          <cell r="N15">
            <v>0</v>
          </cell>
          <cell r="S15">
            <v>0</v>
          </cell>
          <cell r="AD15">
            <v>0</v>
          </cell>
          <cell r="BA15">
            <v>24838246</v>
          </cell>
        </row>
        <row r="16">
          <cell r="F16">
            <v>2785450</v>
          </cell>
          <cell r="K16">
            <v>0</v>
          </cell>
          <cell r="N16">
            <v>0</v>
          </cell>
          <cell r="S16">
            <v>0</v>
          </cell>
          <cell r="AD16">
            <v>0</v>
          </cell>
          <cell r="BA16">
            <v>2785450</v>
          </cell>
        </row>
        <row r="17">
          <cell r="F17">
            <v>35670</v>
          </cell>
          <cell r="K17">
            <v>0</v>
          </cell>
          <cell r="N17">
            <v>45258</v>
          </cell>
          <cell r="S17">
            <v>1497740</v>
          </cell>
          <cell r="AD17">
            <v>0</v>
          </cell>
          <cell r="BA17">
            <v>1578668</v>
          </cell>
        </row>
        <row r="18">
          <cell r="F18">
            <v>590669</v>
          </cell>
          <cell r="K18">
            <v>4517</v>
          </cell>
          <cell r="N18">
            <v>0</v>
          </cell>
          <cell r="S18">
            <v>44618</v>
          </cell>
          <cell r="AD18">
            <v>0</v>
          </cell>
          <cell r="BA18">
            <v>639804</v>
          </cell>
        </row>
        <row r="19">
          <cell r="F19">
            <v>549802</v>
          </cell>
          <cell r="K19">
            <v>0</v>
          </cell>
          <cell r="N19">
            <v>2965088</v>
          </cell>
          <cell r="S19">
            <v>730711</v>
          </cell>
          <cell r="AD19">
            <v>0</v>
          </cell>
          <cell r="BA19">
            <v>4245601</v>
          </cell>
        </row>
        <row r="20">
          <cell r="F20">
            <v>124232</v>
          </cell>
          <cell r="K20">
            <v>0</v>
          </cell>
          <cell r="N20">
            <v>0</v>
          </cell>
          <cell r="S20">
            <v>0</v>
          </cell>
          <cell r="AD20">
            <v>0</v>
          </cell>
          <cell r="BA20">
            <v>124232</v>
          </cell>
        </row>
        <row r="22">
          <cell r="F22">
            <v>555888</v>
          </cell>
          <cell r="K22">
            <v>8000</v>
          </cell>
          <cell r="N22">
            <v>244118</v>
          </cell>
          <cell r="S22">
            <v>322426</v>
          </cell>
          <cell r="AD22">
            <v>0</v>
          </cell>
          <cell r="BA22">
            <v>1130432</v>
          </cell>
        </row>
        <row r="23">
          <cell r="F23">
            <v>1216205</v>
          </cell>
          <cell r="K23">
            <v>0</v>
          </cell>
          <cell r="N23">
            <v>0</v>
          </cell>
          <cell r="S23">
            <v>0</v>
          </cell>
          <cell r="AD23">
            <v>0</v>
          </cell>
          <cell r="BA23">
            <v>1216205</v>
          </cell>
        </row>
        <row r="24">
          <cell r="F24">
            <v>59122</v>
          </cell>
          <cell r="K24">
            <v>189753</v>
          </cell>
          <cell r="BA24">
            <v>248875</v>
          </cell>
        </row>
        <row r="25">
          <cell r="F25">
            <v>518364</v>
          </cell>
          <cell r="K25">
            <v>13870</v>
          </cell>
          <cell r="N25">
            <v>0</v>
          </cell>
          <cell r="S25">
            <v>9000</v>
          </cell>
          <cell r="AD25">
            <v>0</v>
          </cell>
          <cell r="BA25">
            <v>541234</v>
          </cell>
        </row>
        <row r="26">
          <cell r="F26">
            <v>589464</v>
          </cell>
          <cell r="K26">
            <v>0</v>
          </cell>
          <cell r="N26">
            <v>0</v>
          </cell>
          <cell r="S26">
            <v>449760</v>
          </cell>
          <cell r="AD26">
            <v>0</v>
          </cell>
          <cell r="AJ26">
            <v>8755</v>
          </cell>
          <cell r="BA26">
            <v>1047979</v>
          </cell>
        </row>
        <row r="28">
          <cell r="F28">
            <v>214625</v>
          </cell>
          <cell r="K28">
            <v>0</v>
          </cell>
          <cell r="N28">
            <v>0</v>
          </cell>
          <cell r="S28">
            <v>76578</v>
          </cell>
          <cell r="AD28">
            <v>0</v>
          </cell>
          <cell r="AJ28">
            <v>0</v>
          </cell>
          <cell r="BA28">
            <v>291203</v>
          </cell>
        </row>
        <row r="29">
          <cell r="F29">
            <v>0</v>
          </cell>
          <cell r="K29">
            <v>0</v>
          </cell>
          <cell r="N29">
            <v>0</v>
          </cell>
          <cell r="S29">
            <v>0</v>
          </cell>
          <cell r="AD29">
            <v>0</v>
          </cell>
          <cell r="BA29">
            <v>0</v>
          </cell>
        </row>
        <row r="30">
          <cell r="F30">
            <v>254955</v>
          </cell>
          <cell r="K30">
            <v>0</v>
          </cell>
          <cell r="N30">
            <v>260616</v>
          </cell>
          <cell r="S30">
            <v>0</v>
          </cell>
          <cell r="AD30">
            <v>0</v>
          </cell>
          <cell r="AJ30">
            <v>696258</v>
          </cell>
          <cell r="AM30">
            <v>2942313</v>
          </cell>
          <cell r="BA30">
            <v>4154142</v>
          </cell>
        </row>
        <row r="32">
          <cell r="F32">
            <v>113996</v>
          </cell>
          <cell r="K32">
            <v>35204</v>
          </cell>
          <cell r="N32">
            <v>545</v>
          </cell>
          <cell r="S32">
            <v>0</v>
          </cell>
          <cell r="W32">
            <v>3012324</v>
          </cell>
          <cell r="AD32">
            <v>0</v>
          </cell>
          <cell r="AJ32">
            <v>0</v>
          </cell>
          <cell r="BA32">
            <v>3162069</v>
          </cell>
        </row>
        <row r="33">
          <cell r="F33">
            <v>545839</v>
          </cell>
          <cell r="K33">
            <v>0</v>
          </cell>
          <cell r="N33">
            <v>0</v>
          </cell>
          <cell r="S33">
            <v>0</v>
          </cell>
          <cell r="W33">
            <v>0</v>
          </cell>
          <cell r="AD33">
            <v>0</v>
          </cell>
          <cell r="AJ33">
            <v>0</v>
          </cell>
          <cell r="BA33">
            <v>545839</v>
          </cell>
        </row>
        <row r="34">
          <cell r="F34">
            <v>188069</v>
          </cell>
          <cell r="K34">
            <v>1830</v>
          </cell>
          <cell r="N34">
            <v>1648</v>
          </cell>
          <cell r="S34">
            <v>0</v>
          </cell>
          <cell r="AD34">
            <v>0</v>
          </cell>
          <cell r="AJ34">
            <v>0</v>
          </cell>
          <cell r="BA34">
            <v>191547</v>
          </cell>
        </row>
        <row r="35">
          <cell r="F35">
            <v>103923</v>
          </cell>
          <cell r="K35">
            <v>183789</v>
          </cell>
          <cell r="N35">
            <v>23410</v>
          </cell>
          <cell r="S35">
            <v>0</v>
          </cell>
          <cell r="AD35">
            <v>0</v>
          </cell>
          <cell r="AJ35">
            <v>0</v>
          </cell>
          <cell r="BA35">
            <v>311122</v>
          </cell>
        </row>
        <row r="36">
          <cell r="F36">
            <v>30497</v>
          </cell>
          <cell r="K36">
            <v>0</v>
          </cell>
          <cell r="N36">
            <v>0</v>
          </cell>
          <cell r="S36">
            <v>0</v>
          </cell>
          <cell r="AD36">
            <v>0</v>
          </cell>
          <cell r="BA36">
            <v>30497</v>
          </cell>
        </row>
        <row r="37">
          <cell r="F37">
            <v>125584</v>
          </cell>
          <cell r="K37">
            <v>0</v>
          </cell>
          <cell r="N37">
            <v>0</v>
          </cell>
          <cell r="S37">
            <v>21321</v>
          </cell>
          <cell r="AD37">
            <v>0</v>
          </cell>
          <cell r="BA37">
            <v>146905</v>
          </cell>
        </row>
        <row r="38">
          <cell r="F38">
            <v>160266</v>
          </cell>
          <cell r="K38">
            <v>0</v>
          </cell>
          <cell r="N38">
            <v>885200</v>
          </cell>
          <cell r="S38">
            <v>1279483</v>
          </cell>
          <cell r="W38">
            <v>0</v>
          </cell>
          <cell r="AD38">
            <v>0</v>
          </cell>
          <cell r="BA38">
            <v>2324949</v>
          </cell>
        </row>
        <row r="39">
          <cell r="F39">
            <v>149251</v>
          </cell>
          <cell r="K39">
            <v>47119</v>
          </cell>
          <cell r="N39">
            <v>0</v>
          </cell>
          <cell r="S39">
            <v>13560</v>
          </cell>
          <cell r="AD39">
            <v>0</v>
          </cell>
          <cell r="BA39">
            <v>209930</v>
          </cell>
        </row>
        <row r="40">
          <cell r="F40">
            <v>50608</v>
          </cell>
          <cell r="K40">
            <v>0</v>
          </cell>
          <cell r="N40">
            <v>0</v>
          </cell>
          <cell r="S40">
            <v>0</v>
          </cell>
          <cell r="AD40">
            <v>0</v>
          </cell>
          <cell r="BA40">
            <v>50608</v>
          </cell>
        </row>
        <row r="41">
          <cell r="F41">
            <v>237036</v>
          </cell>
          <cell r="K41">
            <v>0</v>
          </cell>
          <cell r="N41">
            <v>0</v>
          </cell>
          <cell r="S41">
            <v>0</v>
          </cell>
          <cell r="AD41">
            <v>0</v>
          </cell>
          <cell r="BA41">
            <v>237036</v>
          </cell>
        </row>
        <row r="42">
          <cell r="F42">
            <v>0</v>
          </cell>
          <cell r="K42">
            <v>0</v>
          </cell>
          <cell r="N42">
            <v>0</v>
          </cell>
          <cell r="S42">
            <v>0</v>
          </cell>
          <cell r="AD42">
            <v>0</v>
          </cell>
          <cell r="BA42">
            <v>0</v>
          </cell>
        </row>
        <row r="43">
          <cell r="F43">
            <v>917263</v>
          </cell>
          <cell r="K43">
            <v>0</v>
          </cell>
          <cell r="N43">
            <v>0</v>
          </cell>
          <cell r="S43">
            <v>0</v>
          </cell>
          <cell r="AD43">
            <v>0</v>
          </cell>
          <cell r="BA43">
            <v>917263</v>
          </cell>
        </row>
        <row r="44">
          <cell r="F44">
            <v>87114</v>
          </cell>
          <cell r="K44">
            <v>0</v>
          </cell>
          <cell r="N44">
            <v>0</v>
          </cell>
          <cell r="S44">
            <v>0</v>
          </cell>
          <cell r="AD44">
            <v>0</v>
          </cell>
          <cell r="BA44">
            <v>87114</v>
          </cell>
        </row>
        <row r="45">
          <cell r="F45">
            <v>842252</v>
          </cell>
          <cell r="K45">
            <v>0</v>
          </cell>
          <cell r="N45">
            <v>0</v>
          </cell>
          <cell r="S45">
            <v>0</v>
          </cell>
          <cell r="AD45">
            <v>0</v>
          </cell>
          <cell r="BA45">
            <v>842252</v>
          </cell>
        </row>
        <row r="46">
          <cell r="F46">
            <v>204531</v>
          </cell>
          <cell r="K46">
            <v>0</v>
          </cell>
          <cell r="N46">
            <v>0</v>
          </cell>
          <cell r="S46">
            <v>0</v>
          </cell>
          <cell r="AD46">
            <v>0</v>
          </cell>
          <cell r="BA46">
            <v>204531</v>
          </cell>
        </row>
        <row r="47">
          <cell r="F47">
            <v>77469</v>
          </cell>
          <cell r="K47">
            <v>0</v>
          </cell>
          <cell r="N47">
            <v>0</v>
          </cell>
          <cell r="S47">
            <v>0</v>
          </cell>
          <cell r="AD47">
            <v>0</v>
          </cell>
          <cell r="AJ47">
            <v>0</v>
          </cell>
          <cell r="BA47">
            <v>77469</v>
          </cell>
        </row>
        <row r="48">
          <cell r="F48">
            <v>24478</v>
          </cell>
          <cell r="K48">
            <v>0</v>
          </cell>
          <cell r="N48">
            <v>0</v>
          </cell>
          <cell r="S48">
            <v>0</v>
          </cell>
          <cell r="AD48">
            <v>0</v>
          </cell>
          <cell r="BA48">
            <v>24478</v>
          </cell>
        </row>
        <row r="51">
          <cell r="F51">
            <v>0</v>
          </cell>
          <cell r="K51">
            <v>0</v>
          </cell>
          <cell r="N51">
            <v>0</v>
          </cell>
          <cell r="S51">
            <v>0</v>
          </cell>
          <cell r="AD51">
            <v>0</v>
          </cell>
          <cell r="BA51">
            <v>0</v>
          </cell>
        </row>
        <row r="52">
          <cell r="F52">
            <v>2453</v>
          </cell>
          <cell r="K52">
            <v>0</v>
          </cell>
          <cell r="S52">
            <v>0</v>
          </cell>
          <cell r="BA52">
            <v>2453</v>
          </cell>
        </row>
        <row r="53">
          <cell r="F53">
            <v>3048</v>
          </cell>
          <cell r="K53">
            <v>0</v>
          </cell>
          <cell r="S53">
            <v>0</v>
          </cell>
          <cell r="BA53">
            <v>3048</v>
          </cell>
        </row>
        <row r="55">
          <cell r="F55">
            <v>11074</v>
          </cell>
          <cell r="K55">
            <v>0</v>
          </cell>
          <cell r="N55">
            <v>0</v>
          </cell>
          <cell r="S55">
            <v>1545427</v>
          </cell>
          <cell r="AD55">
            <v>0</v>
          </cell>
          <cell r="AJ55">
            <v>0</v>
          </cell>
          <cell r="BA55">
            <v>1556501</v>
          </cell>
        </row>
        <row r="56">
          <cell r="F56">
            <v>19249</v>
          </cell>
          <cell r="K56">
            <v>0</v>
          </cell>
          <cell r="N56">
            <v>0</v>
          </cell>
          <cell r="S56">
            <v>0</v>
          </cell>
          <cell r="AD56">
            <v>0</v>
          </cell>
          <cell r="BA56">
            <v>19249</v>
          </cell>
        </row>
        <row r="57">
          <cell r="F57">
            <v>3220</v>
          </cell>
          <cell r="K57">
            <v>0</v>
          </cell>
          <cell r="N57">
            <v>0</v>
          </cell>
          <cell r="S57">
            <v>0</v>
          </cell>
          <cell r="AD57">
            <v>0</v>
          </cell>
          <cell r="BA57">
            <v>3220</v>
          </cell>
        </row>
        <row r="58">
          <cell r="F58">
            <v>25068</v>
          </cell>
          <cell r="BA58">
            <v>25068</v>
          </cell>
        </row>
        <row r="59">
          <cell r="F59">
            <v>4307</v>
          </cell>
          <cell r="K59">
            <v>0</v>
          </cell>
          <cell r="N59">
            <v>0</v>
          </cell>
          <cell r="S59">
            <v>0</v>
          </cell>
          <cell r="AD59">
            <v>0</v>
          </cell>
          <cell r="BA59">
            <v>4307</v>
          </cell>
        </row>
        <row r="60">
          <cell r="F60">
            <v>12382</v>
          </cell>
          <cell r="K60">
            <v>0</v>
          </cell>
          <cell r="N60">
            <v>0</v>
          </cell>
          <cell r="S60">
            <v>0</v>
          </cell>
          <cell r="AD60">
            <v>0</v>
          </cell>
          <cell r="BA60">
            <v>12382</v>
          </cell>
        </row>
        <row r="61">
          <cell r="F61">
            <v>1164</v>
          </cell>
          <cell r="S61">
            <v>17308</v>
          </cell>
          <cell r="BA61">
            <v>18472</v>
          </cell>
        </row>
        <row r="62">
          <cell r="F62">
            <v>4206</v>
          </cell>
          <cell r="K62">
            <v>0</v>
          </cell>
          <cell r="N62">
            <v>0</v>
          </cell>
          <cell r="S62">
            <v>0</v>
          </cell>
          <cell r="AD62">
            <v>0</v>
          </cell>
          <cell r="BA62">
            <v>4206</v>
          </cell>
        </row>
        <row r="63">
          <cell r="F63">
            <v>6002</v>
          </cell>
          <cell r="K63">
            <v>0</v>
          </cell>
          <cell r="N63">
            <v>0</v>
          </cell>
          <cell r="S63">
            <v>9500</v>
          </cell>
          <cell r="AD63">
            <v>0</v>
          </cell>
          <cell r="BA63">
            <v>15502</v>
          </cell>
        </row>
        <row r="64">
          <cell r="F64">
            <v>5888</v>
          </cell>
          <cell r="BA64">
            <v>5888</v>
          </cell>
        </row>
        <row r="65">
          <cell r="F65">
            <v>20767</v>
          </cell>
          <cell r="K65">
            <v>0</v>
          </cell>
          <cell r="N65">
            <v>0</v>
          </cell>
          <cell r="S65">
            <v>493326</v>
          </cell>
          <cell r="AD65">
            <v>0</v>
          </cell>
          <cell r="BA65">
            <v>514093</v>
          </cell>
        </row>
        <row r="66">
          <cell r="F66">
            <v>3589</v>
          </cell>
          <cell r="K66">
            <v>0</v>
          </cell>
          <cell r="N66">
            <v>0</v>
          </cell>
          <cell r="S66">
            <v>0</v>
          </cell>
          <cell r="AD66">
            <v>0</v>
          </cell>
          <cell r="BA66">
            <v>3589</v>
          </cell>
        </row>
        <row r="67">
          <cell r="F67">
            <v>4520</v>
          </cell>
          <cell r="K67">
            <v>0</v>
          </cell>
          <cell r="N67">
            <v>0</v>
          </cell>
          <cell r="S67">
            <v>0</v>
          </cell>
          <cell r="BA67">
            <v>4520</v>
          </cell>
        </row>
        <row r="68">
          <cell r="F68">
            <v>1907</v>
          </cell>
          <cell r="K68">
            <v>0</v>
          </cell>
          <cell r="N68">
            <v>0</v>
          </cell>
          <cell r="S68">
            <v>29984</v>
          </cell>
          <cell r="AD68">
            <v>0</v>
          </cell>
          <cell r="BA68">
            <v>31891</v>
          </cell>
        </row>
        <row r="69">
          <cell r="F69">
            <v>3431</v>
          </cell>
          <cell r="K69">
            <v>8518</v>
          </cell>
          <cell r="N69">
            <v>0</v>
          </cell>
          <cell r="S69">
            <v>0</v>
          </cell>
          <cell r="AD69">
            <v>0</v>
          </cell>
          <cell r="BA69">
            <v>11949</v>
          </cell>
        </row>
        <row r="71">
          <cell r="F71">
            <v>1582</v>
          </cell>
          <cell r="K71">
            <v>0</v>
          </cell>
          <cell r="N71">
            <v>0</v>
          </cell>
          <cell r="S71">
            <v>453190</v>
          </cell>
          <cell r="AD71">
            <v>0</v>
          </cell>
          <cell r="BA71">
            <v>454772</v>
          </cell>
        </row>
        <row r="72">
          <cell r="F72">
            <v>5337</v>
          </cell>
          <cell r="K72">
            <v>0</v>
          </cell>
          <cell r="N72">
            <v>0</v>
          </cell>
          <cell r="S72">
            <v>0</v>
          </cell>
          <cell r="AD72">
            <v>0</v>
          </cell>
          <cell r="BA72">
            <v>5337</v>
          </cell>
        </row>
        <row r="73">
          <cell r="F73">
            <v>5246</v>
          </cell>
          <cell r="K73">
            <v>0</v>
          </cell>
          <cell r="N73">
            <v>0</v>
          </cell>
          <cell r="S73">
            <v>0</v>
          </cell>
          <cell r="AD73">
            <v>0</v>
          </cell>
          <cell r="BA73">
            <v>5246</v>
          </cell>
        </row>
        <row r="74">
          <cell r="F74">
            <v>4664</v>
          </cell>
          <cell r="K74">
            <v>0</v>
          </cell>
          <cell r="N74">
            <v>0</v>
          </cell>
          <cell r="S74">
            <v>0</v>
          </cell>
          <cell r="AD74">
            <v>0</v>
          </cell>
          <cell r="BA74">
            <v>4664</v>
          </cell>
        </row>
        <row r="75">
          <cell r="F75">
            <v>54835</v>
          </cell>
          <cell r="BA75">
            <v>54835</v>
          </cell>
        </row>
        <row r="76">
          <cell r="F76">
            <v>39366</v>
          </cell>
          <cell r="K76">
            <v>0</v>
          </cell>
          <cell r="N76">
            <v>0</v>
          </cell>
          <cell r="S76">
            <v>0</v>
          </cell>
          <cell r="AD76">
            <v>0</v>
          </cell>
          <cell r="BA76">
            <v>39366</v>
          </cell>
        </row>
        <row r="77">
          <cell r="F77">
            <v>29486</v>
          </cell>
          <cell r="K77">
            <v>0</v>
          </cell>
          <cell r="N77">
            <v>0</v>
          </cell>
          <cell r="S77">
            <v>0</v>
          </cell>
          <cell r="AD77">
            <v>0</v>
          </cell>
          <cell r="BA77">
            <v>29486</v>
          </cell>
        </row>
        <row r="78">
          <cell r="F78">
            <v>4956</v>
          </cell>
          <cell r="K78">
            <v>0</v>
          </cell>
          <cell r="N78">
            <v>0</v>
          </cell>
          <cell r="S78">
            <v>0</v>
          </cell>
          <cell r="AD78">
            <v>0</v>
          </cell>
          <cell r="BA78">
            <v>4956</v>
          </cell>
        </row>
        <row r="79">
          <cell r="F79">
            <v>3883</v>
          </cell>
          <cell r="K79">
            <v>0</v>
          </cell>
          <cell r="N79">
            <v>0</v>
          </cell>
          <cell r="BA79">
            <v>3883</v>
          </cell>
        </row>
        <row r="80">
          <cell r="F80">
            <v>0</v>
          </cell>
          <cell r="K80">
            <v>0</v>
          </cell>
          <cell r="N80">
            <v>0</v>
          </cell>
          <cell r="AD80">
            <v>0</v>
          </cell>
          <cell r="BA80">
            <v>0</v>
          </cell>
        </row>
        <row r="81">
          <cell r="F81">
            <v>2362</v>
          </cell>
          <cell r="K81">
            <v>0</v>
          </cell>
          <cell r="N81">
            <v>0</v>
          </cell>
          <cell r="BA81">
            <v>2362</v>
          </cell>
        </row>
        <row r="82">
          <cell r="F82">
            <v>1233</v>
          </cell>
          <cell r="K82">
            <v>0</v>
          </cell>
          <cell r="N82">
            <v>0</v>
          </cell>
          <cell r="S82">
            <v>0</v>
          </cell>
          <cell r="AD82">
            <v>0</v>
          </cell>
          <cell r="BA82">
            <v>1233</v>
          </cell>
        </row>
        <row r="83">
          <cell r="F83">
            <v>2760</v>
          </cell>
          <cell r="K83">
            <v>27521</v>
          </cell>
          <cell r="N83">
            <v>0</v>
          </cell>
          <cell r="S83">
            <v>0</v>
          </cell>
          <cell r="AD83">
            <v>0</v>
          </cell>
          <cell r="BA83">
            <v>30281</v>
          </cell>
        </row>
        <row r="84">
          <cell r="F84">
            <v>17054</v>
          </cell>
          <cell r="K84">
            <v>0</v>
          </cell>
          <cell r="N84">
            <v>0</v>
          </cell>
          <cell r="S84">
            <v>0</v>
          </cell>
          <cell r="AD84">
            <v>0</v>
          </cell>
          <cell r="BA84">
            <v>17054</v>
          </cell>
        </row>
        <row r="85">
          <cell r="F85">
            <v>64025</v>
          </cell>
          <cell r="BA85">
            <v>64025</v>
          </cell>
        </row>
        <row r="86">
          <cell r="F86">
            <v>2882</v>
          </cell>
          <cell r="K86">
            <v>0</v>
          </cell>
          <cell r="N86">
            <v>0</v>
          </cell>
          <cell r="S86">
            <v>0</v>
          </cell>
          <cell r="AD86">
            <v>0</v>
          </cell>
          <cell r="BA86">
            <v>2882</v>
          </cell>
        </row>
        <row r="87">
          <cell r="F87">
            <v>5046</v>
          </cell>
          <cell r="K87">
            <v>0</v>
          </cell>
          <cell r="N87">
            <v>0</v>
          </cell>
          <cell r="S87">
            <v>0</v>
          </cell>
          <cell r="AD87">
            <v>0</v>
          </cell>
          <cell r="BA87">
            <v>5046</v>
          </cell>
        </row>
        <row r="88">
          <cell r="F88">
            <v>6900</v>
          </cell>
          <cell r="BA88">
            <v>6900</v>
          </cell>
        </row>
        <row r="89">
          <cell r="F89">
            <v>2518</v>
          </cell>
          <cell r="K89">
            <v>0</v>
          </cell>
          <cell r="N89">
            <v>0</v>
          </cell>
          <cell r="S89">
            <v>0</v>
          </cell>
          <cell r="AD89">
            <v>0</v>
          </cell>
          <cell r="BA89">
            <v>2518</v>
          </cell>
        </row>
        <row r="90">
          <cell r="F90">
            <v>18702</v>
          </cell>
          <cell r="K90">
            <v>0</v>
          </cell>
          <cell r="N90">
            <v>0</v>
          </cell>
          <cell r="S90">
            <v>0</v>
          </cell>
          <cell r="AD90">
            <v>0</v>
          </cell>
          <cell r="BA90">
            <v>18702</v>
          </cell>
        </row>
        <row r="91">
          <cell r="F91">
            <v>145157</v>
          </cell>
        </row>
        <row r="92">
          <cell r="F92">
            <v>15101</v>
          </cell>
          <cell r="BA92">
            <v>15101</v>
          </cell>
        </row>
        <row r="93">
          <cell r="F93">
            <v>130056</v>
          </cell>
          <cell r="BA93">
            <v>130056</v>
          </cell>
        </row>
        <row r="95">
          <cell r="F95">
            <v>0</v>
          </cell>
          <cell r="K95">
            <v>0</v>
          </cell>
          <cell r="N95">
            <v>0</v>
          </cell>
          <cell r="S95">
            <v>386250</v>
          </cell>
          <cell r="AD95">
            <v>0</v>
          </cell>
          <cell r="AJ95">
            <v>0</v>
          </cell>
          <cell r="BA95">
            <v>386250</v>
          </cell>
        </row>
        <row r="97">
          <cell r="K97">
            <v>0</v>
          </cell>
          <cell r="S97">
            <v>0</v>
          </cell>
          <cell r="AD97">
            <v>0</v>
          </cell>
          <cell r="AJ97">
            <v>0</v>
          </cell>
          <cell r="AQ97">
            <v>486885005</v>
          </cell>
          <cell r="BA97">
            <v>486885005</v>
          </cell>
        </row>
        <row r="98">
          <cell r="K98">
            <v>0</v>
          </cell>
          <cell r="S98">
            <v>0</v>
          </cell>
          <cell r="AD98">
            <v>0</v>
          </cell>
          <cell r="AJ98">
            <v>0</v>
          </cell>
          <cell r="BA98">
            <v>0</v>
          </cell>
        </row>
        <row r="99">
          <cell r="F99">
            <v>2329</v>
          </cell>
          <cell r="K99">
            <v>0</v>
          </cell>
          <cell r="N99">
            <v>0</v>
          </cell>
          <cell r="S99">
            <v>0</v>
          </cell>
          <cell r="AD99">
            <v>0</v>
          </cell>
          <cell r="BA99">
            <v>2329</v>
          </cell>
        </row>
        <row r="100">
          <cell r="F100">
            <v>0</v>
          </cell>
          <cell r="K100">
            <v>0</v>
          </cell>
          <cell r="N100">
            <v>0</v>
          </cell>
          <cell r="S100">
            <v>0</v>
          </cell>
          <cell r="AD100">
            <v>0</v>
          </cell>
          <cell r="AF100">
            <v>334877000</v>
          </cell>
          <cell r="BA100">
            <v>334877000</v>
          </cell>
        </row>
      </sheetData>
      <sheetData sheetId="10">
        <row r="7">
          <cell r="E7">
            <v>0</v>
          </cell>
          <cell r="P7">
            <v>0</v>
          </cell>
          <cell r="AB7">
            <v>0</v>
          </cell>
          <cell r="AJ7">
            <v>0</v>
          </cell>
        </row>
        <row r="8">
          <cell r="E8">
            <v>0</v>
          </cell>
          <cell r="P8">
            <v>0</v>
          </cell>
          <cell r="AB8">
            <v>0</v>
          </cell>
          <cell r="AJ8">
            <v>0</v>
          </cell>
        </row>
        <row r="9">
          <cell r="E9">
            <v>0</v>
          </cell>
          <cell r="P9">
            <v>0</v>
          </cell>
          <cell r="AB9">
            <v>0</v>
          </cell>
          <cell r="AJ9">
            <v>0</v>
          </cell>
        </row>
        <row r="10">
          <cell r="E10">
            <v>0</v>
          </cell>
          <cell r="P10">
            <v>0</v>
          </cell>
          <cell r="AB10">
            <v>0</v>
          </cell>
          <cell r="AJ10">
            <v>0</v>
          </cell>
        </row>
        <row r="11">
          <cell r="E11">
            <v>0</v>
          </cell>
          <cell r="P11">
            <v>0</v>
          </cell>
          <cell r="AB11">
            <v>0</v>
          </cell>
          <cell r="AJ11">
            <v>0</v>
          </cell>
        </row>
        <row r="12">
          <cell r="E12">
            <v>0</v>
          </cell>
          <cell r="P12">
            <v>0</v>
          </cell>
          <cell r="AB12">
            <v>0</v>
          </cell>
          <cell r="AJ12">
            <v>0</v>
          </cell>
        </row>
        <row r="14">
          <cell r="E14">
            <v>0</v>
          </cell>
          <cell r="P14">
            <v>0</v>
          </cell>
          <cell r="AB14">
            <v>0</v>
          </cell>
          <cell r="AJ14">
            <v>0</v>
          </cell>
        </row>
        <row r="15">
          <cell r="E15">
            <v>0</v>
          </cell>
          <cell r="P15">
            <v>0</v>
          </cell>
          <cell r="AB15">
            <v>0</v>
          </cell>
          <cell r="AJ15">
            <v>0</v>
          </cell>
        </row>
        <row r="16">
          <cell r="E16">
            <v>0</v>
          </cell>
          <cell r="P16">
            <v>0</v>
          </cell>
          <cell r="AB16">
            <v>0</v>
          </cell>
          <cell r="AJ16">
            <v>0</v>
          </cell>
        </row>
        <row r="17">
          <cell r="E17">
            <v>0</v>
          </cell>
          <cell r="P17">
            <v>0</v>
          </cell>
          <cell r="AB17">
            <v>0</v>
          </cell>
          <cell r="AJ17">
            <v>0</v>
          </cell>
        </row>
        <row r="18">
          <cell r="E18">
            <v>0</v>
          </cell>
          <cell r="P18">
            <v>0</v>
          </cell>
          <cell r="AB18">
            <v>0</v>
          </cell>
          <cell r="AJ18">
            <v>0</v>
          </cell>
        </row>
        <row r="19">
          <cell r="E19">
            <v>0</v>
          </cell>
          <cell r="P19">
            <v>0</v>
          </cell>
          <cell r="AB19">
            <v>0</v>
          </cell>
          <cell r="AJ19">
            <v>0</v>
          </cell>
        </row>
        <row r="20">
          <cell r="E20">
            <v>0</v>
          </cell>
          <cell r="P20">
            <v>0</v>
          </cell>
          <cell r="AB20">
            <v>0</v>
          </cell>
          <cell r="AJ20">
            <v>0</v>
          </cell>
        </row>
        <row r="22">
          <cell r="E22">
            <v>0</v>
          </cell>
          <cell r="P22">
            <v>0</v>
          </cell>
          <cell r="AB22">
            <v>0</v>
          </cell>
          <cell r="AJ22">
            <v>0</v>
          </cell>
        </row>
        <row r="23">
          <cell r="E23">
            <v>0</v>
          </cell>
          <cell r="P23">
            <v>0</v>
          </cell>
          <cell r="AB23">
            <v>0</v>
          </cell>
          <cell r="AJ23">
            <v>0</v>
          </cell>
        </row>
        <row r="25">
          <cell r="E25">
            <v>0</v>
          </cell>
          <cell r="P25">
            <v>0</v>
          </cell>
          <cell r="AB25">
            <v>0</v>
          </cell>
          <cell r="AJ25">
            <v>0</v>
          </cell>
        </row>
        <row r="26">
          <cell r="E26">
            <v>0</v>
          </cell>
          <cell r="P26">
            <v>0</v>
          </cell>
          <cell r="AB26">
            <v>0</v>
          </cell>
          <cell r="AJ26">
            <v>0</v>
          </cell>
        </row>
        <row r="28">
          <cell r="E28">
            <v>0</v>
          </cell>
          <cell r="P28">
            <v>0</v>
          </cell>
          <cell r="AB28">
            <v>0</v>
          </cell>
          <cell r="AJ28">
            <v>0</v>
          </cell>
        </row>
        <row r="29">
          <cell r="E29">
            <v>0</v>
          </cell>
          <cell r="P29">
            <v>0</v>
          </cell>
          <cell r="AB29">
            <v>0</v>
          </cell>
          <cell r="AJ29">
            <v>0</v>
          </cell>
        </row>
        <row r="30">
          <cell r="E30">
            <v>0</v>
          </cell>
          <cell r="I30">
            <v>0</v>
          </cell>
          <cell r="P30">
            <v>0</v>
          </cell>
          <cell r="AB30">
            <v>0</v>
          </cell>
          <cell r="AJ30">
            <v>0</v>
          </cell>
        </row>
        <row r="32">
          <cell r="E32">
            <v>0</v>
          </cell>
          <cell r="P32">
            <v>0</v>
          </cell>
          <cell r="AB32">
            <v>0</v>
          </cell>
          <cell r="AJ32">
            <v>0</v>
          </cell>
        </row>
        <row r="33">
          <cell r="E33">
            <v>0</v>
          </cell>
          <cell r="P33">
            <v>0</v>
          </cell>
          <cell r="AB33">
            <v>0</v>
          </cell>
          <cell r="AJ33">
            <v>0</v>
          </cell>
        </row>
        <row r="34">
          <cell r="E34">
            <v>0</v>
          </cell>
          <cell r="P34">
            <v>0</v>
          </cell>
          <cell r="AB34">
            <v>0</v>
          </cell>
          <cell r="AJ34">
            <v>0</v>
          </cell>
        </row>
        <row r="35">
          <cell r="E35">
            <v>0</v>
          </cell>
          <cell r="P35">
            <v>0</v>
          </cell>
          <cell r="AB35">
            <v>0</v>
          </cell>
          <cell r="AF35">
            <v>0</v>
          </cell>
          <cell r="AJ35">
            <v>0</v>
          </cell>
        </row>
        <row r="36">
          <cell r="E36">
            <v>0</v>
          </cell>
          <cell r="P36">
            <v>0</v>
          </cell>
          <cell r="AB36">
            <v>0</v>
          </cell>
          <cell r="AJ36">
            <v>0</v>
          </cell>
        </row>
        <row r="37">
          <cell r="E37">
            <v>0</v>
          </cell>
          <cell r="P37">
            <v>0</v>
          </cell>
          <cell r="AB37">
            <v>0</v>
          </cell>
          <cell r="AJ37">
            <v>0</v>
          </cell>
        </row>
        <row r="38">
          <cell r="E38">
            <v>0</v>
          </cell>
          <cell r="P38">
            <v>0</v>
          </cell>
          <cell r="AB38">
            <v>0</v>
          </cell>
          <cell r="AJ38">
            <v>0</v>
          </cell>
        </row>
        <row r="39">
          <cell r="E39">
            <v>0</v>
          </cell>
          <cell r="P39">
            <v>0</v>
          </cell>
          <cell r="AB39">
            <v>0</v>
          </cell>
          <cell r="AJ39">
            <v>0</v>
          </cell>
        </row>
        <row r="40">
          <cell r="E40">
            <v>0</v>
          </cell>
          <cell r="P40">
            <v>0</v>
          </cell>
          <cell r="AB40">
            <v>0</v>
          </cell>
          <cell r="AJ40">
            <v>0</v>
          </cell>
        </row>
        <row r="41">
          <cell r="E41">
            <v>0</v>
          </cell>
          <cell r="P41">
            <v>0</v>
          </cell>
          <cell r="AB41">
            <v>77352</v>
          </cell>
          <cell r="AJ41">
            <v>77352</v>
          </cell>
        </row>
        <row r="42">
          <cell r="E42">
            <v>0</v>
          </cell>
          <cell r="P42">
            <v>0</v>
          </cell>
          <cell r="AB42">
            <v>0</v>
          </cell>
          <cell r="AJ42">
            <v>0</v>
          </cell>
        </row>
        <row r="43">
          <cell r="E43">
            <v>0</v>
          </cell>
          <cell r="P43">
            <v>0</v>
          </cell>
          <cell r="AB43">
            <v>0</v>
          </cell>
          <cell r="AJ43">
            <v>0</v>
          </cell>
        </row>
        <row r="44">
          <cell r="E44">
            <v>0</v>
          </cell>
          <cell r="P44">
            <v>0</v>
          </cell>
          <cell r="AB44">
            <v>0</v>
          </cell>
          <cell r="AJ44">
            <v>0</v>
          </cell>
        </row>
        <row r="45">
          <cell r="E45">
            <v>0</v>
          </cell>
          <cell r="P45">
            <v>0</v>
          </cell>
          <cell r="AB45">
            <v>0</v>
          </cell>
          <cell r="AJ45">
            <v>0</v>
          </cell>
        </row>
        <row r="46">
          <cell r="E46">
            <v>0</v>
          </cell>
          <cell r="P46">
            <v>0</v>
          </cell>
          <cell r="AB46">
            <v>0</v>
          </cell>
          <cell r="AJ46">
            <v>0</v>
          </cell>
        </row>
        <row r="47">
          <cell r="E47">
            <v>0</v>
          </cell>
          <cell r="P47">
            <v>0</v>
          </cell>
          <cell r="AB47">
            <v>0</v>
          </cell>
          <cell r="AJ47">
            <v>0</v>
          </cell>
        </row>
        <row r="48">
          <cell r="E48">
            <v>0</v>
          </cell>
          <cell r="P48">
            <v>0</v>
          </cell>
          <cell r="AB48">
            <v>0</v>
          </cell>
          <cell r="AJ48">
            <v>0</v>
          </cell>
        </row>
        <row r="51">
          <cell r="E51">
            <v>0</v>
          </cell>
          <cell r="P51">
            <v>0</v>
          </cell>
          <cell r="AB51">
            <v>0</v>
          </cell>
          <cell r="AJ51">
            <v>0</v>
          </cell>
        </row>
        <row r="52">
          <cell r="E52">
            <v>0</v>
          </cell>
        </row>
        <row r="53">
          <cell r="E53">
            <v>0</v>
          </cell>
          <cell r="P53">
            <v>0</v>
          </cell>
          <cell r="AB53">
            <v>0</v>
          </cell>
          <cell r="AJ53">
            <v>0</v>
          </cell>
        </row>
        <row r="55">
          <cell r="E55">
            <v>0</v>
          </cell>
          <cell r="P55">
            <v>0</v>
          </cell>
          <cell r="AB55">
            <v>0</v>
          </cell>
          <cell r="AJ55">
            <v>0</v>
          </cell>
        </row>
        <row r="56">
          <cell r="E56">
            <v>0</v>
          </cell>
          <cell r="P56">
            <v>0</v>
          </cell>
          <cell r="AB56">
            <v>0</v>
          </cell>
          <cell r="AJ56">
            <v>0</v>
          </cell>
        </row>
        <row r="57">
          <cell r="E57">
            <v>0</v>
          </cell>
          <cell r="P57">
            <v>0</v>
          </cell>
          <cell r="AB57">
            <v>0</v>
          </cell>
          <cell r="AJ57">
            <v>0</v>
          </cell>
        </row>
        <row r="59">
          <cell r="E59">
            <v>0</v>
          </cell>
          <cell r="P59">
            <v>0</v>
          </cell>
          <cell r="AB59">
            <v>0</v>
          </cell>
          <cell r="AJ59">
            <v>0</v>
          </cell>
        </row>
        <row r="60">
          <cell r="E60">
            <v>0</v>
          </cell>
          <cell r="P60">
            <v>0</v>
          </cell>
          <cell r="AB60">
            <v>0</v>
          </cell>
          <cell r="AJ60">
            <v>0</v>
          </cell>
        </row>
        <row r="62">
          <cell r="E62">
            <v>0</v>
          </cell>
          <cell r="P62">
            <v>0</v>
          </cell>
          <cell r="AB62">
            <v>0</v>
          </cell>
          <cell r="AJ62">
            <v>0</v>
          </cell>
        </row>
        <row r="63">
          <cell r="E63">
            <v>0</v>
          </cell>
          <cell r="P63">
            <v>0</v>
          </cell>
          <cell r="AB63">
            <v>0</v>
          </cell>
          <cell r="AJ63">
            <v>0</v>
          </cell>
        </row>
        <row r="65">
          <cell r="E65">
            <v>0</v>
          </cell>
          <cell r="P65">
            <v>0</v>
          </cell>
          <cell r="AB65">
            <v>0</v>
          </cell>
          <cell r="AJ65">
            <v>0</v>
          </cell>
        </row>
        <row r="66">
          <cell r="E66">
            <v>0</v>
          </cell>
          <cell r="P66">
            <v>0</v>
          </cell>
          <cell r="AB66">
            <v>0</v>
          </cell>
          <cell r="AJ66">
            <v>0</v>
          </cell>
        </row>
        <row r="67">
          <cell r="E67">
            <v>0</v>
          </cell>
          <cell r="AJ67">
            <v>0</v>
          </cell>
        </row>
        <row r="68">
          <cell r="E68">
            <v>0</v>
          </cell>
          <cell r="P68">
            <v>0</v>
          </cell>
          <cell r="AB68">
            <v>0</v>
          </cell>
          <cell r="AJ68">
            <v>0</v>
          </cell>
        </row>
        <row r="69">
          <cell r="E69">
            <v>0</v>
          </cell>
          <cell r="P69">
            <v>0</v>
          </cell>
          <cell r="AB69">
            <v>0</v>
          </cell>
          <cell r="AJ69">
            <v>0</v>
          </cell>
        </row>
        <row r="71">
          <cell r="E71">
            <v>0</v>
          </cell>
          <cell r="P71">
            <v>0</v>
          </cell>
          <cell r="AB71">
            <v>0</v>
          </cell>
          <cell r="AJ71">
            <v>0</v>
          </cell>
        </row>
        <row r="72">
          <cell r="E72">
            <v>0</v>
          </cell>
          <cell r="P72">
            <v>0</v>
          </cell>
          <cell r="AB72">
            <v>0</v>
          </cell>
          <cell r="AJ72">
            <v>0</v>
          </cell>
        </row>
        <row r="73">
          <cell r="E73">
            <v>0</v>
          </cell>
          <cell r="P73">
            <v>0</v>
          </cell>
          <cell r="AB73">
            <v>0</v>
          </cell>
          <cell r="AJ73">
            <v>0</v>
          </cell>
        </row>
        <row r="74">
          <cell r="E74">
            <v>0</v>
          </cell>
          <cell r="P74">
            <v>0</v>
          </cell>
          <cell r="AB74">
            <v>0</v>
          </cell>
          <cell r="AJ74">
            <v>0</v>
          </cell>
        </row>
        <row r="75">
          <cell r="E75">
            <v>0</v>
          </cell>
        </row>
        <row r="76">
          <cell r="E76">
            <v>0</v>
          </cell>
          <cell r="P76">
            <v>0</v>
          </cell>
          <cell r="AB76">
            <v>0</v>
          </cell>
          <cell r="AJ76">
            <v>0</v>
          </cell>
        </row>
        <row r="77">
          <cell r="E77">
            <v>0</v>
          </cell>
          <cell r="P77">
            <v>0</v>
          </cell>
          <cell r="AB77">
            <v>0</v>
          </cell>
          <cell r="AJ77">
            <v>0</v>
          </cell>
        </row>
        <row r="78">
          <cell r="E78">
            <v>0</v>
          </cell>
          <cell r="P78">
            <v>0</v>
          </cell>
          <cell r="AB78">
            <v>0</v>
          </cell>
          <cell r="AJ78">
            <v>0</v>
          </cell>
        </row>
        <row r="80">
          <cell r="E80">
            <v>0</v>
          </cell>
          <cell r="P80">
            <v>0</v>
          </cell>
          <cell r="AB80">
            <v>0</v>
          </cell>
          <cell r="AJ80">
            <v>0</v>
          </cell>
        </row>
        <row r="82">
          <cell r="E82">
            <v>0</v>
          </cell>
          <cell r="P82">
            <v>0</v>
          </cell>
          <cell r="AB82">
            <v>0</v>
          </cell>
          <cell r="AJ82">
            <v>0</v>
          </cell>
        </row>
        <row r="83">
          <cell r="E83">
            <v>0</v>
          </cell>
          <cell r="P83">
            <v>0</v>
          </cell>
          <cell r="AB83">
            <v>0</v>
          </cell>
          <cell r="AJ83">
            <v>0</v>
          </cell>
        </row>
        <row r="84">
          <cell r="E84">
            <v>0</v>
          </cell>
          <cell r="P84">
            <v>0</v>
          </cell>
          <cell r="AB84">
            <v>0</v>
          </cell>
          <cell r="AJ84">
            <v>0</v>
          </cell>
        </row>
        <row r="86">
          <cell r="E86">
            <v>0</v>
          </cell>
          <cell r="P86">
            <v>0</v>
          </cell>
          <cell r="AB86">
            <v>0</v>
          </cell>
          <cell r="AJ86">
            <v>0</v>
          </cell>
        </row>
        <row r="87">
          <cell r="E87">
            <v>0</v>
          </cell>
          <cell r="P87">
            <v>0</v>
          </cell>
          <cell r="AB87">
            <v>0</v>
          </cell>
          <cell r="AJ87">
            <v>0</v>
          </cell>
        </row>
        <row r="88">
          <cell r="E88">
            <v>0</v>
          </cell>
          <cell r="P88">
            <v>0</v>
          </cell>
          <cell r="AB88">
            <v>0</v>
          </cell>
          <cell r="AJ88">
            <v>0</v>
          </cell>
        </row>
        <row r="89">
          <cell r="E89">
            <v>0</v>
          </cell>
          <cell r="P89">
            <v>0</v>
          </cell>
          <cell r="AB89">
            <v>0</v>
          </cell>
          <cell r="AJ89">
            <v>0</v>
          </cell>
        </row>
        <row r="90">
          <cell r="E90">
            <v>0</v>
          </cell>
          <cell r="P90">
            <v>0</v>
          </cell>
          <cell r="AB90">
            <v>0</v>
          </cell>
          <cell r="AJ90">
            <v>0</v>
          </cell>
        </row>
        <row r="95">
          <cell r="E95">
            <v>0</v>
          </cell>
          <cell r="L95">
            <v>0</v>
          </cell>
          <cell r="P95">
            <v>0</v>
          </cell>
          <cell r="AB95">
            <v>0</v>
          </cell>
          <cell r="AF95">
            <v>0</v>
          </cell>
          <cell r="AJ95">
            <v>0</v>
          </cell>
        </row>
        <row r="97">
          <cell r="E97">
            <v>0</v>
          </cell>
          <cell r="AJ97">
            <v>0</v>
          </cell>
        </row>
        <row r="98">
          <cell r="E98">
            <v>0</v>
          </cell>
          <cell r="AJ98">
            <v>0</v>
          </cell>
        </row>
        <row r="99">
          <cell r="E99">
            <v>0</v>
          </cell>
          <cell r="P99">
            <v>0</v>
          </cell>
          <cell r="AB99">
            <v>0</v>
          </cell>
          <cell r="AJ99">
            <v>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79"/>
  <sheetViews>
    <sheetView tabSelected="1" zoomScaleNormal="100" workbookViewId="0">
      <pane xSplit="1" ySplit="7" topLeftCell="B32" activePane="bottomRight" state="frozen"/>
      <selection pane="topRight" activeCell="B1" sqref="B1"/>
      <selection pane="bottomLeft" activeCell="A8" sqref="A8"/>
      <selection pane="bottomRight" activeCell="Q55" sqref="Q55"/>
    </sheetView>
  </sheetViews>
  <sheetFormatPr defaultColWidth="3.5703125" defaultRowHeight="12.75" x14ac:dyDescent="0.2"/>
  <cols>
    <col min="1" max="1" width="39.7109375" style="3" customWidth="1"/>
    <col min="2" max="2" width="16" style="3" customWidth="1"/>
    <col min="3" max="3" width="11.7109375" style="3" hidden="1" customWidth="1"/>
    <col min="4" max="4" width="12.7109375" style="3" hidden="1" customWidth="1"/>
    <col min="5" max="5" width="15" style="3" customWidth="1"/>
    <col min="6" max="6" width="2.7109375" style="3" customWidth="1"/>
    <col min="7" max="7" width="11.42578125" style="4" customWidth="1"/>
    <col min="8" max="8" width="15" style="3" customWidth="1"/>
    <col min="9" max="9" width="2.7109375" style="3" customWidth="1"/>
    <col min="10" max="16384" width="3.5703125" style="1"/>
  </cols>
  <sheetData>
    <row r="1" spans="1:9" x14ac:dyDescent="0.2">
      <c r="A1" s="74"/>
      <c r="B1" s="74"/>
      <c r="C1" s="74"/>
      <c r="D1" s="74"/>
      <c r="E1" s="74"/>
      <c r="F1" s="74"/>
      <c r="G1" s="73"/>
      <c r="H1" s="78"/>
      <c r="I1" s="78"/>
    </row>
    <row r="2" spans="1:9" ht="15.75" x14ac:dyDescent="0.25">
      <c r="A2" s="77" t="s">
        <v>38</v>
      </c>
      <c r="B2" s="77"/>
      <c r="C2" s="77"/>
      <c r="D2" s="75"/>
      <c r="E2" s="75"/>
      <c r="F2" s="75"/>
      <c r="G2" s="72"/>
      <c r="H2" s="76"/>
      <c r="I2" s="76"/>
    </row>
    <row r="3" spans="1:9" x14ac:dyDescent="0.2">
      <c r="A3" s="75" t="str">
        <f>[1]BYDEPT!A2</f>
        <v>JANUARY 1- MAY 31, 2017</v>
      </c>
      <c r="B3" s="75"/>
      <c r="C3" s="75"/>
      <c r="D3" s="74"/>
      <c r="E3" s="74"/>
      <c r="F3" s="74"/>
      <c r="G3" s="73"/>
      <c r="H3" s="71"/>
      <c r="I3" s="71"/>
    </row>
    <row r="4" spans="1:9" x14ac:dyDescent="0.2">
      <c r="A4" s="71" t="s">
        <v>37</v>
      </c>
      <c r="B4" s="71"/>
      <c r="C4" s="71"/>
      <c r="D4" s="71"/>
      <c r="E4" s="71"/>
      <c r="F4" s="71"/>
      <c r="G4" s="72"/>
      <c r="H4" s="71"/>
      <c r="I4" s="71"/>
    </row>
    <row r="5" spans="1:9" ht="21.75" customHeight="1" x14ac:dyDescent="0.2">
      <c r="A5" s="367" t="s">
        <v>36</v>
      </c>
      <c r="B5" s="369" t="s">
        <v>35</v>
      </c>
      <c r="C5" s="375"/>
      <c r="D5" s="370"/>
      <c r="E5" s="369" t="s">
        <v>34</v>
      </c>
      <c r="F5" s="370"/>
      <c r="G5" s="368" t="s">
        <v>33</v>
      </c>
      <c r="H5" s="368" t="s">
        <v>32</v>
      </c>
      <c r="I5" s="368"/>
    </row>
    <row r="6" spans="1:9" ht="12.75" customHeight="1" x14ac:dyDescent="0.2">
      <c r="A6" s="367"/>
      <c r="B6" s="371"/>
      <c r="C6" s="376"/>
      <c r="D6" s="372"/>
      <c r="E6" s="371"/>
      <c r="F6" s="372"/>
      <c r="G6" s="368"/>
      <c r="H6" s="368"/>
      <c r="I6" s="368"/>
    </row>
    <row r="7" spans="1:9" ht="21" customHeight="1" x14ac:dyDescent="0.2">
      <c r="A7" s="367"/>
      <c r="B7" s="373"/>
      <c r="C7" s="377"/>
      <c r="D7" s="374"/>
      <c r="E7" s="373"/>
      <c r="F7" s="374"/>
      <c r="G7" s="368"/>
      <c r="H7" s="368"/>
      <c r="I7" s="368"/>
    </row>
    <row r="8" spans="1:9" ht="15.95" customHeight="1" x14ac:dyDescent="0.2">
      <c r="A8" s="69" t="s">
        <v>31</v>
      </c>
      <c r="B8" s="68">
        <f>B9+B10</f>
        <v>2431986952</v>
      </c>
      <c r="C8" s="68">
        <f>C9+C10</f>
        <v>0</v>
      </c>
      <c r="D8" s="68">
        <f>D9+D10</f>
        <v>2431986952</v>
      </c>
      <c r="E8" s="67">
        <f>E9+E10</f>
        <v>1846125868</v>
      </c>
      <c r="F8" s="67"/>
      <c r="G8" s="66">
        <f>E8/D8</f>
        <v>0.75910188024725878</v>
      </c>
      <c r="H8" s="65">
        <f>H9+H10</f>
        <v>585861084</v>
      </c>
      <c r="I8" s="32"/>
    </row>
    <row r="9" spans="1:9" ht="15.95" customHeight="1" x14ac:dyDescent="0.2">
      <c r="A9" s="13" t="s">
        <v>30</v>
      </c>
      <c r="B9" s="13">
        <f>[1]BYDEPT!F8</f>
        <v>1968797453</v>
      </c>
      <c r="C9" s="13">
        <f>[1]BYDEPT!AE8</f>
        <v>0</v>
      </c>
      <c r="D9" s="63">
        <f>SUM(B9:C9)</f>
        <v>1968797453</v>
      </c>
      <c r="E9" s="64">
        <f>[1]BYDEPT!BD8</f>
        <v>1687207465</v>
      </c>
      <c r="F9" s="62"/>
      <c r="G9" s="61">
        <f>E9/D9</f>
        <v>0.85697361220631363</v>
      </c>
      <c r="H9" s="9">
        <f>D9-E9</f>
        <v>281589988</v>
      </c>
      <c r="I9" s="8"/>
    </row>
    <row r="10" spans="1:9" ht="15.95" customHeight="1" x14ac:dyDescent="0.2">
      <c r="A10" s="16" t="s">
        <v>29</v>
      </c>
      <c r="B10" s="16">
        <f>[1]BYDEPT!F97</f>
        <v>463189499</v>
      </c>
      <c r="C10" s="16">
        <f>[1]BYDEPT!AE97</f>
        <v>0</v>
      </c>
      <c r="D10" s="63">
        <f>SUM(B10:C10)</f>
        <v>463189499</v>
      </c>
      <c r="E10" s="9">
        <f>[1]BYDEPT!BD97</f>
        <v>158918403</v>
      </c>
      <c r="F10" s="62"/>
      <c r="G10" s="61">
        <f>E10/D10</f>
        <v>0.34309586755117694</v>
      </c>
      <c r="H10" s="9">
        <f>D10-E10</f>
        <v>304271096</v>
      </c>
      <c r="I10" s="8"/>
    </row>
    <row r="11" spans="1:9" ht="15.95" customHeight="1" x14ac:dyDescent="0.2">
      <c r="A11" s="60"/>
      <c r="B11" s="60"/>
      <c r="C11" s="60"/>
      <c r="D11" s="59"/>
      <c r="E11" s="33"/>
      <c r="F11" s="6"/>
      <c r="G11" s="58"/>
      <c r="H11" s="33"/>
      <c r="I11" s="32"/>
    </row>
    <row r="12" spans="1:9" ht="15.95" customHeight="1" x14ac:dyDescent="0.2">
      <c r="A12" s="35" t="s">
        <v>28</v>
      </c>
      <c r="B12" s="42">
        <f>SUM(B13:B17)+SUM(B20:B22)</f>
        <v>918013048</v>
      </c>
      <c r="C12" s="42">
        <f>SUM(C13:C17)+SUM(C20:C22)</f>
        <v>0</v>
      </c>
      <c r="D12" s="42">
        <f>SUM(D13:D17)+SUM(D20:D22)</f>
        <v>918013048</v>
      </c>
      <c r="E12" s="23">
        <f>SUM(E13:E17)+SUM(E20:E22)</f>
        <v>875395329</v>
      </c>
      <c r="F12" s="57"/>
      <c r="G12" s="40">
        <f>E12/D12</f>
        <v>0.95357612934495017</v>
      </c>
      <c r="H12" s="23">
        <f>SUM(H13:H17)+SUM(H20:H22)</f>
        <v>42617719</v>
      </c>
      <c r="I12" s="22"/>
    </row>
    <row r="13" spans="1:9" ht="15.95" customHeight="1" x14ac:dyDescent="0.25">
      <c r="A13" s="18" t="s">
        <v>27</v>
      </c>
      <c r="B13" s="18">
        <f>[1]BYDEPT!F112</f>
        <v>37870798</v>
      </c>
      <c r="C13" s="18"/>
      <c r="D13" s="49">
        <f>SUM(B13:C13)</f>
        <v>37870798</v>
      </c>
      <c r="E13" s="48">
        <f>[1]BYDEPT!BD112</f>
        <v>38365758</v>
      </c>
      <c r="F13" s="47"/>
      <c r="G13" s="56">
        <f>E13/D13</f>
        <v>1.0130697008285909</v>
      </c>
      <c r="H13" s="9">
        <f>D13-E13</f>
        <v>-494960</v>
      </c>
      <c r="I13" s="55" t="s">
        <v>286</v>
      </c>
    </row>
    <row r="14" spans="1:9" ht="15.95" customHeight="1" x14ac:dyDescent="0.25">
      <c r="A14" s="13" t="s">
        <v>26</v>
      </c>
      <c r="B14" s="13">
        <f>[1]BYDEPT!F113</f>
        <v>486885005</v>
      </c>
      <c r="C14" s="13"/>
      <c r="D14" s="49">
        <f>SUM(B14:C14)</f>
        <v>486885005</v>
      </c>
      <c r="E14" s="48">
        <f>[1]BYDEPT!BD113</f>
        <v>486885005</v>
      </c>
      <c r="F14" s="47"/>
      <c r="G14" s="14">
        <f>E14/D14</f>
        <v>1</v>
      </c>
      <c r="H14" s="9">
        <f>D14-E14</f>
        <v>0</v>
      </c>
      <c r="I14" s="8"/>
    </row>
    <row r="15" spans="1:9" ht="15.95" customHeight="1" x14ac:dyDescent="0.25">
      <c r="A15" s="18" t="s">
        <v>25</v>
      </c>
      <c r="B15" s="18">
        <f>[1]BYDEPT!F114</f>
        <v>480</v>
      </c>
      <c r="C15" s="18"/>
      <c r="D15" s="49">
        <f>SUM(B15:C15)</f>
        <v>480</v>
      </c>
      <c r="E15" s="48">
        <f>[1]BYDEPT!BD114</f>
        <v>480</v>
      </c>
      <c r="F15" s="47"/>
      <c r="G15" s="14">
        <f>E15/D15</f>
        <v>1</v>
      </c>
      <c r="H15" s="9">
        <f>D15-E15</f>
        <v>0</v>
      </c>
      <c r="I15" s="8"/>
    </row>
    <row r="16" spans="1:9" ht="15.95" hidden="1" customHeight="1" x14ac:dyDescent="0.25">
      <c r="A16" s="18" t="s">
        <v>24</v>
      </c>
      <c r="B16" s="18">
        <f>[1]BYDEPT!F115</f>
        <v>0</v>
      </c>
      <c r="C16" s="18" t="s">
        <v>23</v>
      </c>
      <c r="D16" s="49">
        <f>SUM(B16:C16)</f>
        <v>0</v>
      </c>
      <c r="E16" s="48">
        <f>[1]BYDEPT!BD115</f>
        <v>0</v>
      </c>
      <c r="F16" s="47"/>
      <c r="G16" s="14"/>
      <c r="H16" s="9">
        <f>D16-E16</f>
        <v>0</v>
      </c>
      <c r="I16" s="8"/>
    </row>
    <row r="17" spans="1:9" ht="15.95" customHeight="1" x14ac:dyDescent="0.25">
      <c r="A17" s="18" t="s">
        <v>22</v>
      </c>
      <c r="B17" s="50">
        <f>SUM(B18:B19)</f>
        <v>22114600</v>
      </c>
      <c r="C17" s="50">
        <f>SUM(C18:C19)</f>
        <v>0</v>
      </c>
      <c r="D17" s="54">
        <f>SUM(D18:D19)</f>
        <v>22114600</v>
      </c>
      <c r="E17" s="53">
        <f>SUM(E18:E19)</f>
        <v>10834030</v>
      </c>
      <c r="F17" s="52"/>
      <c r="G17" s="51">
        <f>E17/D17</f>
        <v>0.48990395485335481</v>
      </c>
      <c r="H17" s="50">
        <f>SUM(H18:H19)</f>
        <v>11280570</v>
      </c>
      <c r="I17" s="19"/>
    </row>
    <row r="18" spans="1:9" ht="15.95" customHeight="1" x14ac:dyDescent="0.25">
      <c r="A18" s="18" t="s">
        <v>21</v>
      </c>
      <c r="B18" s="18">
        <f>[1]BYDEPT!F117</f>
        <v>13090992</v>
      </c>
      <c r="C18" s="18"/>
      <c r="D18" s="49">
        <f>SUM(B18:C18)</f>
        <v>13090992</v>
      </c>
      <c r="E18" s="48">
        <f>[1]BYDEPT!BD117</f>
        <v>3012324</v>
      </c>
      <c r="F18" s="47"/>
      <c r="G18" s="14"/>
      <c r="H18" s="9">
        <f>D18-E18</f>
        <v>10078668</v>
      </c>
      <c r="I18" s="8"/>
    </row>
    <row r="19" spans="1:9" ht="15.95" customHeight="1" x14ac:dyDescent="0.25">
      <c r="A19" s="18" t="s">
        <v>20</v>
      </c>
      <c r="B19" s="18">
        <f>[1]BYDEPT!F118</f>
        <v>9023608</v>
      </c>
      <c r="C19" s="18"/>
      <c r="D19" s="49">
        <f>SUM(B19:C19)</f>
        <v>9023608</v>
      </c>
      <c r="E19" s="48">
        <f>[1]BYDEPT!BD118</f>
        <v>7821706</v>
      </c>
      <c r="F19" s="47"/>
      <c r="G19" s="14">
        <f>E19/D19</f>
        <v>0.86680471935394354</v>
      </c>
      <c r="H19" s="9">
        <f>D19-E19</f>
        <v>1201902</v>
      </c>
      <c r="I19" s="8"/>
    </row>
    <row r="20" spans="1:9" ht="15.95" customHeight="1" x14ac:dyDescent="0.25">
      <c r="A20" s="18" t="s">
        <v>19</v>
      </c>
      <c r="B20" s="18">
        <f>[1]BYDEPT!F119</f>
        <v>16765165</v>
      </c>
      <c r="C20" s="18"/>
      <c r="D20" s="49">
        <f>SUM(B20:C20)</f>
        <v>16765165</v>
      </c>
      <c r="E20" s="48">
        <f>[1]BYDEPT!BD119</f>
        <v>0</v>
      </c>
      <c r="F20" s="47"/>
      <c r="G20" s="14">
        <f>E20/D20</f>
        <v>0</v>
      </c>
      <c r="H20" s="9">
        <f>D20-E20</f>
        <v>16765165</v>
      </c>
      <c r="I20" s="8"/>
    </row>
    <row r="21" spans="1:9" ht="15.95" customHeight="1" x14ac:dyDescent="0.25">
      <c r="A21" s="18" t="s">
        <v>18</v>
      </c>
      <c r="B21" s="18">
        <f>[1]BYDEPT!F120</f>
        <v>334877000</v>
      </c>
      <c r="C21" s="18"/>
      <c r="D21" s="49">
        <f>SUM(B21:C21)</f>
        <v>334877000</v>
      </c>
      <c r="E21" s="48">
        <f>[1]BYDEPT!BD120</f>
        <v>334877000</v>
      </c>
      <c r="F21" s="47"/>
      <c r="G21" s="14">
        <f>E21/D21</f>
        <v>1</v>
      </c>
      <c r="H21" s="9">
        <f>D21-E21</f>
        <v>0</v>
      </c>
      <c r="I21" s="8"/>
    </row>
    <row r="22" spans="1:9" ht="15.95" customHeight="1" x14ac:dyDescent="0.25">
      <c r="A22" s="13" t="s">
        <v>17</v>
      </c>
      <c r="B22" s="13">
        <f>[1]GAARD!F298</f>
        <v>19500000</v>
      </c>
      <c r="C22" s="13"/>
      <c r="D22" s="49">
        <f>SUM(B22:C22)</f>
        <v>19500000</v>
      </c>
      <c r="E22" s="48">
        <f>[1]BYDEPT!BD121</f>
        <v>4433056</v>
      </c>
      <c r="F22" s="47"/>
      <c r="G22" s="14">
        <f>E22/D22</f>
        <v>0.22733620512820513</v>
      </c>
      <c r="H22" s="9">
        <f>D22-E22</f>
        <v>15066944</v>
      </c>
      <c r="I22" s="8"/>
    </row>
    <row r="23" spans="1:9" ht="15.95" customHeight="1" x14ac:dyDescent="0.25">
      <c r="A23" s="18"/>
      <c r="B23" s="18"/>
      <c r="C23" s="18"/>
      <c r="D23" s="49"/>
      <c r="E23" s="48"/>
      <c r="F23" s="47"/>
      <c r="G23" s="14"/>
      <c r="H23" s="18"/>
      <c r="I23" s="19"/>
    </row>
    <row r="24" spans="1:9" s="31" customFormat="1" ht="15.95" customHeight="1" x14ac:dyDescent="0.25">
      <c r="A24" s="43" t="s">
        <v>16</v>
      </c>
      <c r="B24" s="46">
        <f>B12+B8</f>
        <v>3350000000</v>
      </c>
      <c r="C24" s="46">
        <f>C12+C8</f>
        <v>0</v>
      </c>
      <c r="D24" s="46">
        <f>D12+D8</f>
        <v>3350000000</v>
      </c>
      <c r="E24" s="43">
        <f>E12+E8</f>
        <v>2721521197</v>
      </c>
      <c r="F24" s="45"/>
      <c r="G24" s="44">
        <f>E24/D24</f>
        <v>0.81239438716417911</v>
      </c>
      <c r="H24" s="43">
        <f>H12+H8</f>
        <v>628478803</v>
      </c>
      <c r="I24" s="22"/>
    </row>
    <row r="25" spans="1:9" ht="15.95" customHeight="1" x14ac:dyDescent="0.25">
      <c r="A25" s="48"/>
      <c r="B25" s="48"/>
      <c r="C25" s="48"/>
      <c r="D25" s="49"/>
      <c r="E25" s="48"/>
      <c r="F25" s="47"/>
      <c r="G25" s="14"/>
      <c r="H25" s="18"/>
      <c r="I25" s="19"/>
    </row>
    <row r="26" spans="1:9" ht="15.95" customHeight="1" x14ac:dyDescent="0.25">
      <c r="A26" s="43" t="s">
        <v>15</v>
      </c>
      <c r="B26" s="46">
        <f>B27+B31+B33</f>
        <v>0</v>
      </c>
      <c r="C26" s="46">
        <f>C27+C31+C33</f>
        <v>0</v>
      </c>
      <c r="D26" s="46">
        <f>D27+D31+D33</f>
        <v>0</v>
      </c>
      <c r="E26" s="43">
        <f>E27+E31+E33</f>
        <v>27444562</v>
      </c>
      <c r="F26" s="45" t="s">
        <v>285</v>
      </c>
      <c r="G26" s="44">
        <f>G27+G31+G33</f>
        <v>0</v>
      </c>
      <c r="H26" s="43">
        <f>H27+H31+H33</f>
        <v>-27444562</v>
      </c>
      <c r="I26" s="22"/>
    </row>
    <row r="27" spans="1:9" ht="15.95" customHeight="1" x14ac:dyDescent="0.25">
      <c r="A27" s="28" t="s">
        <v>14</v>
      </c>
      <c r="B27" s="42">
        <f>SUM(B28:B29)</f>
        <v>0</v>
      </c>
      <c r="C27" s="42">
        <f>SUM(C28:C29)</f>
        <v>0</v>
      </c>
      <c r="D27" s="42">
        <f>SUM(D28:D29)</f>
        <v>0</v>
      </c>
      <c r="E27" s="23">
        <f>SUM(E28:E29)</f>
        <v>23135322</v>
      </c>
      <c r="F27" s="41"/>
      <c r="G27" s="40"/>
      <c r="H27" s="23">
        <f>SUM(H28:H29)</f>
        <v>-23135322</v>
      </c>
      <c r="I27" s="22"/>
    </row>
    <row r="28" spans="1:9" ht="15.95" customHeight="1" x14ac:dyDescent="0.25">
      <c r="A28" s="13" t="s">
        <v>13</v>
      </c>
      <c r="B28" s="39"/>
      <c r="C28" s="39"/>
      <c r="D28" s="30">
        <f>SUM(B28:C28)</f>
        <v>0</v>
      </c>
      <c r="E28" s="16">
        <f>[1]BYDEPT!BD127</f>
        <v>9805590</v>
      </c>
      <c r="F28" s="37"/>
      <c r="G28" s="14"/>
      <c r="H28" s="9">
        <f>D28-E28</f>
        <v>-9805590</v>
      </c>
      <c r="I28" s="8"/>
    </row>
    <row r="29" spans="1:9" ht="15.95" customHeight="1" x14ac:dyDescent="0.25">
      <c r="A29" s="16" t="s">
        <v>12</v>
      </c>
      <c r="B29" s="38"/>
      <c r="C29" s="38"/>
      <c r="D29" s="30">
        <f>SUM(B29:C29)</f>
        <v>0</v>
      </c>
      <c r="E29" s="16">
        <f>[1]BYDEPT!BD216</f>
        <v>13329732</v>
      </c>
      <c r="F29" s="37"/>
      <c r="G29" s="14"/>
      <c r="H29" s="9">
        <f>D29-E29</f>
        <v>-13329732</v>
      </c>
      <c r="I29" s="8"/>
    </row>
    <row r="30" spans="1:9" ht="10.5" customHeight="1" x14ac:dyDescent="0.25">
      <c r="A30" s="16"/>
      <c r="B30" s="16"/>
      <c r="C30" s="16"/>
      <c r="D30" s="17"/>
      <c r="E30" s="16"/>
      <c r="F30" s="37"/>
      <c r="G30" s="14"/>
      <c r="H30" s="18"/>
      <c r="I30" s="19"/>
    </row>
    <row r="31" spans="1:9" s="31" customFormat="1" ht="15.95" customHeight="1" x14ac:dyDescent="0.25">
      <c r="A31" s="28" t="s">
        <v>281</v>
      </c>
      <c r="B31" s="28"/>
      <c r="C31" s="28"/>
      <c r="D31" s="36">
        <f>SUM(B31:C31)</f>
        <v>0</v>
      </c>
      <c r="E31" s="35">
        <f>[1]BYDEPT!BD230</f>
        <v>77352</v>
      </c>
      <c r="F31" s="29"/>
      <c r="G31" s="34"/>
      <c r="H31" s="33">
        <f>D31-E31</f>
        <v>-77352</v>
      </c>
      <c r="I31" s="32"/>
    </row>
    <row r="32" spans="1:9" ht="15.95" customHeight="1" x14ac:dyDescent="0.25">
      <c r="A32" s="18"/>
      <c r="B32" s="18"/>
      <c r="C32" s="18"/>
      <c r="D32" s="30"/>
      <c r="E32" s="18"/>
      <c r="F32" s="29"/>
      <c r="G32" s="10"/>
      <c r="H32" s="18"/>
      <c r="I32" s="19"/>
    </row>
    <row r="33" spans="1:9" ht="15.95" customHeight="1" x14ac:dyDescent="0.2">
      <c r="A33" s="28" t="s">
        <v>11</v>
      </c>
      <c r="B33" s="27">
        <f>SUM(B34:B45)</f>
        <v>0</v>
      </c>
      <c r="C33" s="27">
        <f>SUM(C34:C45)</f>
        <v>0</v>
      </c>
      <c r="D33" s="27">
        <f>SUM(D34:D45)</f>
        <v>0</v>
      </c>
      <c r="E33" s="26">
        <f>SUM(E34:E45)</f>
        <v>4231888</v>
      </c>
      <c r="F33" s="25"/>
      <c r="G33" s="24"/>
      <c r="H33" s="23">
        <f>SUM(H34:H45)</f>
        <v>-4231888</v>
      </c>
      <c r="I33" s="22"/>
    </row>
    <row r="34" spans="1:9" ht="15.95" hidden="1" customHeight="1" x14ac:dyDescent="0.2">
      <c r="A34" s="13" t="s">
        <v>10</v>
      </c>
      <c r="B34" s="13"/>
      <c r="C34" s="13"/>
      <c r="D34" s="17"/>
      <c r="E34" s="16">
        <f>[1]BYDEPT!BD233</f>
        <v>0</v>
      </c>
      <c r="F34" s="15"/>
      <c r="G34" s="21"/>
      <c r="H34" s="9">
        <f t="shared" ref="H34:H44" si="0">D34-E34</f>
        <v>0</v>
      </c>
      <c r="I34" s="8"/>
    </row>
    <row r="35" spans="1:9" ht="15.95" customHeight="1" x14ac:dyDescent="0.2">
      <c r="A35" s="13" t="s">
        <v>9</v>
      </c>
      <c r="B35" s="13"/>
      <c r="C35" s="13"/>
      <c r="D35" s="17">
        <f t="shared" ref="D35:D44" si="1">SUM(B35:C35)</f>
        <v>0</v>
      </c>
      <c r="E35" s="16">
        <f>[1]BYDEPT!BD234</f>
        <v>584562</v>
      </c>
      <c r="F35" s="15"/>
      <c r="G35" s="14"/>
      <c r="H35" s="9">
        <f t="shared" si="0"/>
        <v>-584562</v>
      </c>
      <c r="I35" s="8"/>
    </row>
    <row r="36" spans="1:9" ht="15.95" hidden="1" customHeight="1" x14ac:dyDescent="0.2">
      <c r="A36" s="13" t="s">
        <v>8</v>
      </c>
      <c r="B36" s="13"/>
      <c r="C36" s="13"/>
      <c r="D36" s="17">
        <f t="shared" si="1"/>
        <v>0</v>
      </c>
      <c r="E36" s="16">
        <f>[1]BYDEPT!BD235</f>
        <v>0</v>
      </c>
      <c r="F36" s="15"/>
      <c r="G36" s="14"/>
      <c r="H36" s="9">
        <f t="shared" si="0"/>
        <v>0</v>
      </c>
      <c r="I36" s="8"/>
    </row>
    <row r="37" spans="1:9" ht="15.95" customHeight="1" x14ac:dyDescent="0.2">
      <c r="A37" s="18" t="s">
        <v>7</v>
      </c>
      <c r="B37" s="18"/>
      <c r="C37" s="18"/>
      <c r="D37" s="17">
        <f t="shared" si="1"/>
        <v>0</v>
      </c>
      <c r="E37" s="16">
        <f>[1]BYDEPT!BD236</f>
        <v>705013</v>
      </c>
      <c r="F37" s="15"/>
      <c r="G37" s="14"/>
      <c r="H37" s="9">
        <f t="shared" si="0"/>
        <v>-705013</v>
      </c>
      <c r="I37" s="8"/>
    </row>
    <row r="38" spans="1:9" ht="15.95" customHeight="1" x14ac:dyDescent="0.2">
      <c r="A38" s="13" t="s">
        <v>6</v>
      </c>
      <c r="B38" s="13"/>
      <c r="C38" s="13"/>
      <c r="D38" s="17">
        <f t="shared" si="1"/>
        <v>0</v>
      </c>
      <c r="E38" s="16">
        <f>[1]BYDEPT!BD237</f>
        <v>2942313</v>
      </c>
      <c r="F38" s="15"/>
      <c r="G38" s="14"/>
      <c r="H38" s="9">
        <f t="shared" si="0"/>
        <v>-2942313</v>
      </c>
      <c r="I38" s="8"/>
    </row>
    <row r="39" spans="1:9" ht="15.95" hidden="1" customHeight="1" x14ac:dyDescent="0.2">
      <c r="A39" s="20" t="s">
        <v>5</v>
      </c>
      <c r="B39" s="19"/>
      <c r="C39" s="19"/>
      <c r="D39" s="17">
        <f t="shared" si="1"/>
        <v>0</v>
      </c>
      <c r="E39" s="16">
        <f>[1]BYDEPT!BD238</f>
        <v>0</v>
      </c>
      <c r="F39" s="15"/>
      <c r="G39" s="14"/>
      <c r="H39" s="9">
        <f t="shared" si="0"/>
        <v>0</v>
      </c>
      <c r="I39" s="8"/>
    </row>
    <row r="40" spans="1:9" ht="15.95" hidden="1" customHeight="1" x14ac:dyDescent="0.2">
      <c r="A40" s="18" t="s">
        <v>4</v>
      </c>
      <c r="B40" s="13"/>
      <c r="C40" s="13"/>
      <c r="D40" s="17">
        <f t="shared" si="1"/>
        <v>0</v>
      </c>
      <c r="E40" s="16">
        <f>[1]BYDEPT!BD239</f>
        <v>0</v>
      </c>
      <c r="F40" s="15"/>
      <c r="G40" s="14"/>
      <c r="H40" s="9">
        <f t="shared" si="0"/>
        <v>0</v>
      </c>
      <c r="I40" s="8"/>
    </row>
    <row r="41" spans="1:9" ht="15.95" hidden="1" customHeight="1" x14ac:dyDescent="0.2">
      <c r="A41" s="13" t="s">
        <v>3</v>
      </c>
      <c r="B41" s="13"/>
      <c r="C41" s="13"/>
      <c r="D41" s="17">
        <f t="shared" si="1"/>
        <v>0</v>
      </c>
      <c r="E41" s="16">
        <f>[1]BYDEPT!BD240</f>
        <v>0</v>
      </c>
      <c r="F41" s="15"/>
      <c r="G41" s="14"/>
      <c r="H41" s="9">
        <f t="shared" si="0"/>
        <v>0</v>
      </c>
      <c r="I41" s="8"/>
    </row>
    <row r="42" spans="1:9" ht="15.95" hidden="1" customHeight="1" x14ac:dyDescent="0.2">
      <c r="A42" s="13" t="s">
        <v>2</v>
      </c>
      <c r="B42" s="13"/>
      <c r="C42" s="13"/>
      <c r="D42" s="17">
        <f t="shared" si="1"/>
        <v>0</v>
      </c>
      <c r="E42" s="16">
        <f>[1]BYDEPT!BD241</f>
        <v>0</v>
      </c>
      <c r="F42" s="15"/>
      <c r="G42" s="14"/>
      <c r="H42" s="9">
        <f t="shared" si="0"/>
        <v>0</v>
      </c>
      <c r="I42" s="8"/>
    </row>
    <row r="43" spans="1:9" ht="15.95" hidden="1" customHeight="1" x14ac:dyDescent="0.2">
      <c r="A43" s="13" t="s">
        <v>1</v>
      </c>
      <c r="B43" s="13"/>
      <c r="C43" s="13"/>
      <c r="D43" s="17">
        <f t="shared" si="1"/>
        <v>0</v>
      </c>
      <c r="E43" s="16">
        <f>[1]BYDEPT!BD242</f>
        <v>0</v>
      </c>
      <c r="F43" s="15"/>
      <c r="G43" s="14"/>
      <c r="H43" s="9">
        <f t="shared" si="0"/>
        <v>0</v>
      </c>
      <c r="I43" s="8"/>
    </row>
    <row r="44" spans="1:9" ht="15.95" hidden="1" customHeight="1" x14ac:dyDescent="0.2">
      <c r="A44" s="13"/>
      <c r="B44" s="13"/>
      <c r="C44" s="13"/>
      <c r="D44" s="17">
        <f t="shared" si="1"/>
        <v>0</v>
      </c>
      <c r="E44" s="16"/>
      <c r="F44" s="15"/>
      <c r="G44" s="14"/>
      <c r="H44" s="9">
        <f t="shared" si="0"/>
        <v>0</v>
      </c>
      <c r="I44" s="8"/>
    </row>
    <row r="45" spans="1:9" ht="15.95" hidden="1" customHeight="1" x14ac:dyDescent="0.2">
      <c r="A45" s="13"/>
      <c r="B45" s="13"/>
      <c r="C45" s="13"/>
      <c r="D45" s="12"/>
      <c r="E45" s="11"/>
      <c r="F45" s="7"/>
      <c r="G45" s="10"/>
      <c r="H45" s="9"/>
      <c r="I45" s="8"/>
    </row>
    <row r="46" spans="1:9" ht="21" customHeight="1" thickBot="1" x14ac:dyDescent="0.25">
      <c r="A46" s="283" t="s">
        <v>0</v>
      </c>
      <c r="B46" s="284">
        <f>B26+B24</f>
        <v>3350000000</v>
      </c>
      <c r="C46" s="284">
        <f>C26+C24</f>
        <v>0</v>
      </c>
      <c r="D46" s="284">
        <f>D26+D24</f>
        <v>3350000000</v>
      </c>
      <c r="E46" s="283">
        <f>E26+E24</f>
        <v>2748965759</v>
      </c>
      <c r="F46" s="285"/>
      <c r="G46" s="286">
        <f>E46/D46</f>
        <v>0.82058679373134324</v>
      </c>
      <c r="H46" s="283">
        <f>H26+H24</f>
        <v>601034241</v>
      </c>
      <c r="I46" s="287"/>
    </row>
    <row r="47" spans="1:9" ht="15" customHeight="1" thickTop="1" x14ac:dyDescent="0.2">
      <c r="A47" s="288" t="s">
        <v>282</v>
      </c>
      <c r="B47" s="289"/>
      <c r="C47" s="289"/>
      <c r="D47" s="289"/>
      <c r="E47" s="290"/>
      <c r="F47" s="289"/>
      <c r="G47" s="289"/>
      <c r="H47" s="291"/>
      <c r="I47" s="258"/>
    </row>
    <row r="48" spans="1:9" ht="15" customHeight="1" x14ac:dyDescent="0.2">
      <c r="A48" s="292" t="s">
        <v>283</v>
      </c>
      <c r="B48" s="293"/>
      <c r="C48" s="293"/>
      <c r="D48" s="293"/>
      <c r="E48" s="294"/>
      <c r="F48" s="295"/>
      <c r="G48" s="295"/>
      <c r="H48" s="296"/>
      <c r="I48" s="297"/>
    </row>
    <row r="49" spans="1:9" ht="15" customHeight="1" x14ac:dyDescent="0.2">
      <c r="A49" s="366" t="s">
        <v>284</v>
      </c>
      <c r="B49" s="366"/>
      <c r="C49" s="366"/>
      <c r="D49" s="366"/>
      <c r="E49" s="366"/>
      <c r="F49" s="366"/>
      <c r="G49" s="366"/>
      <c r="H49" s="366"/>
      <c r="I49" s="366"/>
    </row>
    <row r="50" spans="1:9" ht="15" customHeight="1" x14ac:dyDescent="0.2">
      <c r="A50" s="2"/>
      <c r="B50" s="2"/>
      <c r="C50" s="2"/>
      <c r="D50" s="2"/>
      <c r="E50" s="2"/>
      <c r="F50" s="2"/>
      <c r="G50" s="5"/>
      <c r="H50" s="2"/>
      <c r="I50" s="2"/>
    </row>
    <row r="51" spans="1:9" ht="15" customHeight="1" x14ac:dyDescent="0.2">
      <c r="A51" s="2"/>
      <c r="B51" s="2"/>
      <c r="C51" s="2"/>
      <c r="D51" s="2"/>
      <c r="E51" s="2"/>
      <c r="F51" s="2"/>
      <c r="G51" s="5"/>
      <c r="H51" s="2"/>
      <c r="I51" s="2"/>
    </row>
    <row r="52" spans="1:9" ht="15" customHeight="1" x14ac:dyDescent="0.2">
      <c r="A52" s="2"/>
      <c r="B52" s="2"/>
      <c r="C52" s="2"/>
      <c r="D52" s="2"/>
      <c r="E52" s="2"/>
      <c r="F52" s="2"/>
      <c r="G52" s="5"/>
      <c r="H52" s="2"/>
      <c r="I52" s="2"/>
    </row>
    <row r="53" spans="1:9" ht="15" customHeight="1" x14ac:dyDescent="0.2">
      <c r="A53" s="2"/>
      <c r="B53" s="2"/>
      <c r="C53" s="2"/>
      <c r="D53" s="2"/>
      <c r="E53" s="2"/>
      <c r="F53" s="2"/>
      <c r="G53" s="5"/>
      <c r="H53" s="2"/>
      <c r="I53" s="2"/>
    </row>
    <row r="54" spans="1:9" ht="15" customHeight="1" x14ac:dyDescent="0.2">
      <c r="A54" s="2"/>
      <c r="B54" s="2"/>
      <c r="C54" s="2"/>
      <c r="D54" s="2"/>
      <c r="E54" s="2"/>
      <c r="F54" s="2"/>
      <c r="G54" s="5"/>
      <c r="H54" s="2"/>
      <c r="I54" s="2"/>
    </row>
    <row r="55" spans="1:9" ht="15" customHeight="1" x14ac:dyDescent="0.2">
      <c r="A55" s="2"/>
      <c r="B55" s="2"/>
      <c r="C55" s="2"/>
      <c r="D55" s="2"/>
      <c r="E55" s="2"/>
      <c r="F55" s="2"/>
      <c r="G55" s="5"/>
      <c r="H55" s="2"/>
      <c r="I55" s="2"/>
    </row>
    <row r="56" spans="1:9" ht="15" customHeight="1" x14ac:dyDescent="0.2">
      <c r="A56" s="2"/>
      <c r="B56" s="2"/>
      <c r="C56" s="2"/>
      <c r="D56" s="2"/>
      <c r="E56" s="2"/>
      <c r="F56" s="2"/>
      <c r="G56" s="5"/>
      <c r="H56" s="2"/>
      <c r="I56" s="2"/>
    </row>
    <row r="57" spans="1:9" ht="15" customHeight="1" x14ac:dyDescent="0.2">
      <c r="A57" s="2"/>
      <c r="B57" s="2"/>
      <c r="C57" s="2"/>
      <c r="D57" s="2"/>
      <c r="E57" s="2"/>
      <c r="F57" s="2"/>
      <c r="G57" s="5"/>
      <c r="H57" s="2"/>
      <c r="I57" s="2"/>
    </row>
    <row r="58" spans="1:9" ht="15" customHeight="1" x14ac:dyDescent="0.2">
      <c r="A58" s="2"/>
      <c r="B58" s="2"/>
      <c r="C58" s="2"/>
      <c r="D58" s="2"/>
      <c r="E58" s="2"/>
      <c r="F58" s="2"/>
      <c r="G58" s="5"/>
      <c r="H58" s="2"/>
      <c r="I58" s="2"/>
    </row>
    <row r="59" spans="1:9" ht="15" customHeight="1" x14ac:dyDescent="0.2">
      <c r="A59" s="2"/>
      <c r="B59" s="2"/>
      <c r="C59" s="2"/>
      <c r="D59" s="2"/>
      <c r="E59" s="2"/>
      <c r="F59" s="2"/>
      <c r="G59" s="5"/>
      <c r="H59" s="2"/>
      <c r="I59" s="2"/>
    </row>
    <row r="60" spans="1:9" ht="15" customHeight="1" x14ac:dyDescent="0.2">
      <c r="A60" s="2"/>
      <c r="B60" s="2"/>
      <c r="C60" s="2"/>
      <c r="D60" s="2"/>
      <c r="E60" s="2"/>
      <c r="F60" s="2"/>
      <c r="G60" s="5"/>
      <c r="H60" s="2"/>
      <c r="I60" s="2"/>
    </row>
    <row r="61" spans="1:9" ht="15" customHeight="1" x14ac:dyDescent="0.2">
      <c r="A61" s="2"/>
      <c r="B61" s="2"/>
      <c r="C61" s="2"/>
      <c r="D61" s="2"/>
      <c r="E61" s="2"/>
      <c r="F61" s="2"/>
      <c r="G61" s="5"/>
      <c r="H61" s="2"/>
      <c r="I61" s="2"/>
    </row>
    <row r="62" spans="1:9" ht="15" customHeight="1" x14ac:dyDescent="0.2">
      <c r="A62" s="2"/>
      <c r="B62" s="2"/>
      <c r="C62" s="2"/>
      <c r="D62" s="2"/>
      <c r="E62" s="2"/>
      <c r="F62" s="2"/>
      <c r="G62" s="5"/>
      <c r="H62" s="2"/>
      <c r="I62" s="2"/>
    </row>
    <row r="63" spans="1:9" ht="15" customHeight="1" x14ac:dyDescent="0.2">
      <c r="A63" s="2"/>
      <c r="B63" s="2"/>
      <c r="C63" s="2"/>
      <c r="D63" s="2"/>
      <c r="E63" s="2"/>
      <c r="F63" s="2"/>
      <c r="G63" s="5"/>
      <c r="H63" s="2"/>
      <c r="I63" s="2"/>
    </row>
    <row r="64" spans="1:9" ht="15" customHeight="1" x14ac:dyDescent="0.2">
      <c r="A64" s="2"/>
      <c r="B64" s="2"/>
      <c r="C64" s="2"/>
      <c r="D64" s="2"/>
      <c r="E64" s="2"/>
      <c r="F64" s="2"/>
      <c r="G64" s="5"/>
      <c r="H64" s="2"/>
      <c r="I64" s="2"/>
    </row>
    <row r="65" spans="1:9" ht="15" customHeight="1" x14ac:dyDescent="0.2">
      <c r="A65" s="2"/>
      <c r="B65" s="2"/>
      <c r="C65" s="2"/>
      <c r="D65" s="2"/>
      <c r="E65" s="2"/>
      <c r="F65" s="2"/>
      <c r="G65" s="5"/>
      <c r="H65" s="2"/>
      <c r="I65" s="2"/>
    </row>
    <row r="66" spans="1:9" ht="15" customHeight="1" x14ac:dyDescent="0.2">
      <c r="A66" s="2"/>
      <c r="B66" s="2"/>
      <c r="C66" s="2"/>
      <c r="D66" s="2"/>
      <c r="E66" s="2"/>
      <c r="F66" s="2"/>
      <c r="G66" s="5"/>
      <c r="H66" s="2"/>
      <c r="I66" s="2"/>
    </row>
    <row r="67" spans="1:9" ht="15" customHeight="1" x14ac:dyDescent="0.2">
      <c r="A67" s="2"/>
      <c r="B67" s="2"/>
      <c r="C67" s="2"/>
      <c r="D67" s="2"/>
      <c r="E67" s="2"/>
      <c r="F67" s="2"/>
      <c r="G67" s="5"/>
      <c r="H67" s="2"/>
      <c r="I67" s="2"/>
    </row>
    <row r="68" spans="1:9" ht="15" customHeight="1" x14ac:dyDescent="0.2">
      <c r="A68" s="2"/>
      <c r="B68" s="2"/>
      <c r="C68" s="2"/>
      <c r="D68" s="2"/>
      <c r="E68" s="2"/>
      <c r="F68" s="2"/>
      <c r="G68" s="5"/>
      <c r="H68" s="2"/>
      <c r="I68" s="2"/>
    </row>
    <row r="69" spans="1:9" ht="15" customHeight="1" x14ac:dyDescent="0.2">
      <c r="A69" s="2"/>
      <c r="B69" s="2"/>
      <c r="C69" s="2"/>
      <c r="D69" s="2"/>
      <c r="E69" s="2"/>
      <c r="F69" s="2"/>
      <c r="G69" s="5"/>
      <c r="H69" s="2"/>
      <c r="I69" s="2"/>
    </row>
    <row r="70" spans="1:9" ht="15" customHeight="1" x14ac:dyDescent="0.2">
      <c r="A70" s="2"/>
      <c r="B70" s="2"/>
      <c r="C70" s="2"/>
      <c r="D70" s="2"/>
      <c r="E70" s="2"/>
      <c r="F70" s="2"/>
      <c r="G70" s="5"/>
      <c r="H70" s="2"/>
      <c r="I70" s="2"/>
    </row>
    <row r="71" spans="1:9" ht="15" customHeight="1" x14ac:dyDescent="0.2">
      <c r="A71" s="2"/>
      <c r="B71" s="2"/>
      <c r="C71" s="2"/>
      <c r="D71" s="2"/>
      <c r="E71" s="2"/>
      <c r="F71" s="2"/>
      <c r="G71" s="5"/>
      <c r="H71" s="2"/>
      <c r="I71" s="2"/>
    </row>
    <row r="72" spans="1:9" ht="15" customHeight="1" x14ac:dyDescent="0.2">
      <c r="A72" s="2"/>
      <c r="B72" s="2"/>
      <c r="C72" s="2"/>
      <c r="D72" s="2"/>
      <c r="E72" s="2"/>
      <c r="F72" s="2"/>
      <c r="G72" s="5"/>
      <c r="H72" s="2"/>
      <c r="I72" s="2"/>
    </row>
    <row r="73" spans="1:9" ht="15" customHeight="1" x14ac:dyDescent="0.2">
      <c r="A73" s="2"/>
      <c r="B73" s="2"/>
      <c r="C73" s="2"/>
      <c r="D73" s="2"/>
      <c r="E73" s="2"/>
      <c r="F73" s="2"/>
      <c r="G73" s="5"/>
      <c r="H73" s="2"/>
      <c r="I73" s="2"/>
    </row>
    <row r="74" spans="1:9" ht="15" customHeight="1" x14ac:dyDescent="0.2">
      <c r="A74" s="2"/>
      <c r="B74" s="2"/>
      <c r="C74" s="2"/>
      <c r="D74" s="2"/>
      <c r="E74" s="2"/>
      <c r="F74" s="2"/>
      <c r="G74" s="5"/>
      <c r="H74" s="2"/>
      <c r="I74" s="2"/>
    </row>
    <row r="75" spans="1:9" ht="15" customHeight="1" x14ac:dyDescent="0.2">
      <c r="A75" s="2"/>
      <c r="B75" s="2"/>
      <c r="C75" s="2"/>
      <c r="D75" s="2"/>
      <c r="E75" s="2"/>
      <c r="F75" s="2"/>
      <c r="G75" s="5"/>
      <c r="H75" s="2"/>
      <c r="I75" s="2"/>
    </row>
    <row r="76" spans="1:9" ht="15" customHeight="1" x14ac:dyDescent="0.2">
      <c r="A76" s="2"/>
      <c r="B76" s="2"/>
      <c r="C76" s="2"/>
      <c r="D76" s="2"/>
      <c r="E76" s="2"/>
      <c r="F76" s="2"/>
      <c r="G76" s="5"/>
      <c r="H76" s="2"/>
      <c r="I76" s="2"/>
    </row>
    <row r="77" spans="1:9" ht="15" customHeight="1" x14ac:dyDescent="0.2">
      <c r="A77" s="2"/>
      <c r="B77" s="2"/>
      <c r="C77" s="2"/>
      <c r="D77" s="2"/>
      <c r="E77" s="2"/>
      <c r="F77" s="2"/>
      <c r="G77" s="5"/>
      <c r="H77" s="2"/>
      <c r="I77" s="2"/>
    </row>
    <row r="78" spans="1:9" ht="15" customHeight="1" x14ac:dyDescent="0.2">
      <c r="A78" s="2"/>
      <c r="B78" s="2"/>
      <c r="C78" s="2"/>
      <c r="D78" s="2"/>
      <c r="E78" s="2"/>
      <c r="F78" s="2"/>
      <c r="G78" s="5"/>
      <c r="H78" s="2"/>
      <c r="I78" s="2"/>
    </row>
    <row r="79" spans="1:9" ht="15" customHeight="1" x14ac:dyDescent="0.2">
      <c r="A79" s="2"/>
      <c r="B79" s="2"/>
      <c r="C79" s="2"/>
      <c r="D79" s="2"/>
      <c r="E79" s="2"/>
      <c r="F79" s="2"/>
      <c r="G79" s="5"/>
      <c r="H79" s="2"/>
      <c r="I79" s="2"/>
    </row>
    <row r="80" spans="1:9" ht="15" customHeight="1" x14ac:dyDescent="0.2">
      <c r="A80" s="2"/>
      <c r="B80" s="2"/>
      <c r="C80" s="2"/>
      <c r="D80" s="2"/>
      <c r="E80" s="2"/>
      <c r="F80" s="2"/>
      <c r="G80" s="5"/>
      <c r="H80" s="2"/>
      <c r="I80" s="2"/>
    </row>
    <row r="81" spans="1:9" ht="15" customHeight="1" x14ac:dyDescent="0.2">
      <c r="A81" s="2"/>
      <c r="B81" s="2"/>
      <c r="C81" s="2"/>
      <c r="D81" s="2"/>
      <c r="E81" s="2"/>
      <c r="F81" s="2"/>
      <c r="G81" s="5"/>
      <c r="H81" s="2"/>
      <c r="I81" s="2"/>
    </row>
    <row r="82" spans="1:9" ht="15" customHeight="1" x14ac:dyDescent="0.2">
      <c r="A82" s="2"/>
      <c r="B82" s="2"/>
      <c r="C82" s="2"/>
      <c r="D82" s="2"/>
      <c r="E82" s="2"/>
      <c r="F82" s="2"/>
      <c r="G82" s="5"/>
      <c r="H82" s="2"/>
      <c r="I82" s="2"/>
    </row>
    <row r="83" spans="1:9" ht="15" customHeight="1" x14ac:dyDescent="0.2">
      <c r="A83" s="2"/>
      <c r="B83" s="2"/>
      <c r="C83" s="2"/>
      <c r="D83" s="2"/>
      <c r="E83" s="2"/>
      <c r="F83" s="2"/>
      <c r="G83" s="5"/>
      <c r="H83" s="2"/>
      <c r="I83" s="2"/>
    </row>
    <row r="84" spans="1:9" ht="15" customHeight="1" x14ac:dyDescent="0.2">
      <c r="A84" s="2"/>
      <c r="B84" s="2"/>
      <c r="C84" s="2"/>
      <c r="D84" s="2"/>
      <c r="E84" s="2"/>
      <c r="F84" s="2"/>
      <c r="G84" s="5"/>
      <c r="H84" s="2"/>
      <c r="I84" s="2"/>
    </row>
    <row r="85" spans="1:9" ht="15" customHeight="1" x14ac:dyDescent="0.2">
      <c r="A85" s="2"/>
      <c r="B85" s="2"/>
      <c r="C85" s="2"/>
      <c r="D85" s="2"/>
      <c r="E85" s="2"/>
      <c r="F85" s="2"/>
      <c r="G85" s="5"/>
      <c r="H85" s="2"/>
      <c r="I85" s="2"/>
    </row>
    <row r="86" spans="1:9" ht="15" customHeight="1" x14ac:dyDescent="0.2">
      <c r="A86" s="2"/>
      <c r="B86" s="2"/>
      <c r="C86" s="2"/>
      <c r="D86" s="2"/>
      <c r="E86" s="2"/>
      <c r="F86" s="2"/>
      <c r="G86" s="5"/>
      <c r="H86" s="2"/>
      <c r="I86" s="2"/>
    </row>
    <row r="87" spans="1:9" ht="15" customHeight="1" x14ac:dyDescent="0.2">
      <c r="A87" s="2"/>
      <c r="B87" s="2"/>
      <c r="C87" s="2"/>
      <c r="D87" s="2"/>
      <c r="E87" s="2"/>
      <c r="F87" s="2"/>
      <c r="G87" s="5"/>
      <c r="H87" s="2"/>
      <c r="I87" s="2"/>
    </row>
    <row r="88" spans="1:9" ht="15" customHeight="1" x14ac:dyDescent="0.2">
      <c r="A88" s="2"/>
      <c r="B88" s="2"/>
      <c r="C88" s="2"/>
      <c r="D88" s="2"/>
      <c r="E88" s="2"/>
      <c r="F88" s="2"/>
      <c r="G88" s="5"/>
      <c r="H88" s="2"/>
      <c r="I88" s="2"/>
    </row>
    <row r="89" spans="1:9" ht="15" customHeight="1" x14ac:dyDescent="0.2">
      <c r="A89" s="2"/>
      <c r="B89" s="2"/>
      <c r="C89" s="2"/>
      <c r="D89" s="2"/>
      <c r="E89" s="2"/>
      <c r="F89" s="2"/>
      <c r="G89" s="5"/>
      <c r="H89" s="2"/>
      <c r="I89" s="2"/>
    </row>
    <row r="90" spans="1:9" ht="15" customHeight="1" x14ac:dyDescent="0.2">
      <c r="A90" s="2"/>
      <c r="B90" s="2"/>
      <c r="C90" s="2"/>
      <c r="D90" s="2"/>
      <c r="E90" s="2"/>
      <c r="F90" s="2"/>
      <c r="G90" s="5"/>
      <c r="H90" s="2"/>
      <c r="I90" s="2"/>
    </row>
    <row r="91" spans="1:9" ht="15" customHeight="1" x14ac:dyDescent="0.2">
      <c r="A91" s="2"/>
      <c r="B91" s="2"/>
      <c r="C91" s="2"/>
      <c r="D91" s="2"/>
      <c r="E91" s="2"/>
      <c r="F91" s="2"/>
      <c r="G91" s="5"/>
      <c r="H91" s="2"/>
      <c r="I91" s="2"/>
    </row>
    <row r="92" spans="1:9" ht="15" customHeight="1" x14ac:dyDescent="0.2">
      <c r="A92" s="2"/>
      <c r="B92" s="2"/>
      <c r="C92" s="2"/>
      <c r="D92" s="2"/>
      <c r="E92" s="2"/>
      <c r="F92" s="2"/>
      <c r="G92" s="5"/>
      <c r="H92" s="2"/>
      <c r="I92" s="2"/>
    </row>
    <row r="93" spans="1:9" ht="15" customHeight="1" x14ac:dyDescent="0.2">
      <c r="A93" s="2"/>
      <c r="B93" s="2"/>
      <c r="C93" s="2"/>
      <c r="D93" s="2"/>
      <c r="E93" s="2"/>
      <c r="F93" s="2"/>
      <c r="G93" s="5"/>
      <c r="H93" s="2"/>
      <c r="I93" s="2"/>
    </row>
    <row r="94" spans="1:9" ht="15" customHeight="1" x14ac:dyDescent="0.2">
      <c r="A94" s="2"/>
      <c r="B94" s="2"/>
      <c r="C94" s="2"/>
      <c r="D94" s="2"/>
      <c r="E94" s="2"/>
      <c r="F94" s="2"/>
      <c r="G94" s="5"/>
      <c r="H94" s="2"/>
      <c r="I94" s="2"/>
    </row>
    <row r="95" spans="1:9" ht="15" customHeight="1" x14ac:dyDescent="0.2">
      <c r="A95" s="2"/>
      <c r="B95" s="2"/>
      <c r="C95" s="2"/>
      <c r="D95" s="2"/>
      <c r="E95" s="2"/>
      <c r="F95" s="2"/>
      <c r="G95" s="5"/>
      <c r="H95" s="2"/>
      <c r="I95" s="2"/>
    </row>
    <row r="96" spans="1:9" ht="15" customHeight="1" x14ac:dyDescent="0.2">
      <c r="A96" s="2"/>
      <c r="B96" s="2"/>
      <c r="C96" s="2"/>
      <c r="D96" s="2"/>
      <c r="E96" s="2"/>
      <c r="F96" s="2"/>
      <c r="G96" s="5"/>
      <c r="H96" s="2"/>
      <c r="I96" s="2"/>
    </row>
    <row r="97" spans="1:9" ht="15" customHeight="1" x14ac:dyDescent="0.2">
      <c r="A97" s="2"/>
      <c r="B97" s="2"/>
      <c r="C97" s="2"/>
      <c r="D97" s="2"/>
      <c r="E97" s="2"/>
      <c r="F97" s="2"/>
      <c r="G97" s="5"/>
      <c r="H97" s="2"/>
      <c r="I97" s="2"/>
    </row>
    <row r="98" spans="1:9" ht="15" customHeight="1" x14ac:dyDescent="0.2">
      <c r="A98" s="2"/>
      <c r="B98" s="2"/>
      <c r="C98" s="2"/>
      <c r="D98" s="2"/>
      <c r="E98" s="2"/>
      <c r="F98" s="2"/>
      <c r="G98" s="5"/>
      <c r="H98" s="2"/>
      <c r="I98" s="2"/>
    </row>
    <row r="99" spans="1:9" ht="15" customHeight="1" x14ac:dyDescent="0.2">
      <c r="A99" s="2"/>
      <c r="B99" s="2"/>
      <c r="C99" s="2"/>
      <c r="D99" s="2"/>
      <c r="E99" s="2"/>
      <c r="F99" s="2"/>
      <c r="G99" s="5"/>
      <c r="H99" s="2"/>
      <c r="I99" s="2"/>
    </row>
    <row r="100" spans="1:9" ht="15" customHeight="1" x14ac:dyDescent="0.2">
      <c r="A100" s="2"/>
      <c r="B100" s="2"/>
      <c r="C100" s="2"/>
      <c r="D100" s="2"/>
      <c r="E100" s="2"/>
      <c r="F100" s="2"/>
      <c r="G100" s="5"/>
      <c r="H100" s="2"/>
      <c r="I100" s="2"/>
    </row>
    <row r="101" spans="1:9" ht="15" customHeight="1" x14ac:dyDescent="0.2">
      <c r="A101" s="2"/>
      <c r="B101" s="2"/>
      <c r="C101" s="2"/>
      <c r="D101" s="2"/>
      <c r="E101" s="2"/>
      <c r="F101" s="2"/>
      <c r="G101" s="5"/>
      <c r="H101" s="2"/>
      <c r="I101" s="2"/>
    </row>
    <row r="102" spans="1:9" ht="15" customHeight="1" x14ac:dyDescent="0.2">
      <c r="A102" s="2"/>
      <c r="B102" s="2"/>
      <c r="C102" s="2"/>
      <c r="D102" s="2"/>
      <c r="E102" s="2"/>
      <c r="F102" s="2"/>
      <c r="G102" s="5"/>
      <c r="H102" s="2"/>
      <c r="I102" s="2"/>
    </row>
    <row r="103" spans="1:9" ht="15" customHeight="1" x14ac:dyDescent="0.2">
      <c r="A103" s="2"/>
      <c r="B103" s="2"/>
      <c r="C103" s="2"/>
      <c r="D103" s="2"/>
      <c r="E103" s="2"/>
      <c r="F103" s="2"/>
      <c r="G103" s="5"/>
      <c r="H103" s="2"/>
      <c r="I103" s="2"/>
    </row>
    <row r="104" spans="1:9" ht="15" customHeight="1" x14ac:dyDescent="0.2">
      <c r="A104" s="2"/>
      <c r="B104" s="2"/>
      <c r="C104" s="2"/>
      <c r="D104" s="2"/>
      <c r="E104" s="2"/>
      <c r="F104" s="2"/>
      <c r="G104" s="5"/>
      <c r="H104" s="2"/>
      <c r="I104" s="2"/>
    </row>
    <row r="105" spans="1:9" ht="15" customHeight="1" x14ac:dyDescent="0.2">
      <c r="A105" s="2"/>
      <c r="B105" s="2"/>
      <c r="C105" s="2"/>
      <c r="D105" s="2"/>
      <c r="E105" s="2"/>
      <c r="F105" s="2"/>
      <c r="G105" s="5"/>
      <c r="H105" s="2"/>
      <c r="I105" s="2"/>
    </row>
    <row r="106" spans="1:9" ht="15" customHeight="1" x14ac:dyDescent="0.2">
      <c r="A106" s="2"/>
      <c r="B106" s="2"/>
      <c r="C106" s="2"/>
      <c r="D106" s="2"/>
      <c r="E106" s="2"/>
      <c r="F106" s="2"/>
      <c r="G106" s="5"/>
      <c r="H106" s="2"/>
      <c r="I106" s="2"/>
    </row>
    <row r="107" spans="1:9" ht="15" customHeight="1" x14ac:dyDescent="0.2">
      <c r="A107" s="2"/>
      <c r="B107" s="2"/>
      <c r="C107" s="2"/>
      <c r="D107" s="2"/>
      <c r="E107" s="2"/>
      <c r="F107" s="2"/>
      <c r="G107" s="5"/>
      <c r="H107" s="2"/>
      <c r="I107" s="2"/>
    </row>
    <row r="108" spans="1:9" ht="15" customHeight="1" x14ac:dyDescent="0.2">
      <c r="A108" s="2"/>
      <c r="B108" s="2"/>
      <c r="C108" s="2"/>
      <c r="D108" s="2"/>
      <c r="E108" s="2"/>
      <c r="F108" s="2"/>
      <c r="G108" s="5"/>
      <c r="H108" s="2"/>
      <c r="I108" s="2"/>
    </row>
    <row r="109" spans="1:9" ht="15" customHeight="1" x14ac:dyDescent="0.2">
      <c r="A109" s="2"/>
      <c r="B109" s="2"/>
      <c r="C109" s="2"/>
      <c r="D109" s="2"/>
      <c r="E109" s="2"/>
      <c r="F109" s="2"/>
      <c r="G109" s="5"/>
      <c r="H109" s="2"/>
      <c r="I109" s="2"/>
    </row>
    <row r="110" spans="1:9" ht="15" customHeight="1" x14ac:dyDescent="0.2">
      <c r="A110" s="2"/>
      <c r="B110" s="2"/>
      <c r="C110" s="2"/>
      <c r="D110" s="2"/>
      <c r="E110" s="2"/>
      <c r="F110" s="2"/>
      <c r="G110" s="5"/>
      <c r="H110" s="2"/>
      <c r="I110" s="2"/>
    </row>
    <row r="111" spans="1:9" ht="15" customHeight="1" x14ac:dyDescent="0.2">
      <c r="A111" s="2"/>
      <c r="B111" s="2"/>
      <c r="C111" s="2"/>
      <c r="D111" s="2"/>
      <c r="E111" s="2"/>
      <c r="F111" s="2"/>
      <c r="G111" s="5"/>
      <c r="H111" s="2"/>
      <c r="I111" s="2"/>
    </row>
    <row r="112" spans="1:9" ht="15" customHeight="1" x14ac:dyDescent="0.2">
      <c r="A112" s="2"/>
      <c r="B112" s="2"/>
      <c r="C112" s="2"/>
      <c r="D112" s="2"/>
      <c r="E112" s="2"/>
      <c r="F112" s="2"/>
      <c r="G112" s="5"/>
      <c r="H112" s="2"/>
      <c r="I112" s="2"/>
    </row>
    <row r="113" spans="1:9" ht="15" customHeight="1" x14ac:dyDescent="0.2">
      <c r="A113" s="2"/>
      <c r="B113" s="2"/>
      <c r="C113" s="2"/>
      <c r="D113" s="2"/>
      <c r="E113" s="2"/>
      <c r="F113" s="2"/>
      <c r="G113" s="5"/>
      <c r="H113" s="2"/>
      <c r="I113" s="2"/>
    </row>
    <row r="114" spans="1:9" ht="15" customHeight="1" x14ac:dyDescent="0.2">
      <c r="A114" s="2"/>
      <c r="B114" s="2"/>
      <c r="C114" s="2"/>
      <c r="D114" s="2"/>
      <c r="E114" s="2"/>
      <c r="F114" s="2"/>
      <c r="G114" s="5"/>
      <c r="H114" s="2"/>
      <c r="I114" s="2"/>
    </row>
    <row r="115" spans="1:9" ht="15" customHeight="1" x14ac:dyDescent="0.2">
      <c r="A115" s="2"/>
      <c r="B115" s="2"/>
      <c r="C115" s="2"/>
      <c r="D115" s="2"/>
      <c r="E115" s="2"/>
      <c r="F115" s="2"/>
      <c r="G115" s="5"/>
      <c r="H115" s="2"/>
      <c r="I115" s="2"/>
    </row>
    <row r="116" spans="1:9" ht="15" customHeight="1" x14ac:dyDescent="0.2">
      <c r="A116" s="2"/>
      <c r="B116" s="2"/>
      <c r="C116" s="2"/>
      <c r="D116" s="2"/>
      <c r="E116" s="2"/>
      <c r="F116" s="2"/>
      <c r="G116" s="5"/>
      <c r="H116" s="2"/>
      <c r="I116" s="2"/>
    </row>
    <row r="117" spans="1:9" ht="15" customHeight="1" x14ac:dyDescent="0.2">
      <c r="A117" s="2"/>
      <c r="B117" s="2"/>
      <c r="C117" s="2"/>
      <c r="D117" s="2"/>
      <c r="E117" s="2"/>
      <c r="F117" s="2"/>
      <c r="G117" s="5"/>
      <c r="H117" s="2"/>
      <c r="I117" s="2"/>
    </row>
    <row r="118" spans="1:9" ht="15" customHeight="1" x14ac:dyDescent="0.2">
      <c r="A118" s="2"/>
      <c r="B118" s="2"/>
      <c r="C118" s="2"/>
      <c r="D118" s="2"/>
      <c r="E118" s="2"/>
      <c r="F118" s="2"/>
      <c r="G118" s="5"/>
      <c r="H118" s="2"/>
      <c r="I118" s="2"/>
    </row>
    <row r="119" spans="1:9" ht="15" customHeight="1" x14ac:dyDescent="0.2">
      <c r="A119" s="2"/>
      <c r="B119" s="2"/>
      <c r="C119" s="2"/>
      <c r="D119" s="2"/>
      <c r="E119" s="2"/>
      <c r="F119" s="2"/>
      <c r="G119" s="5"/>
      <c r="H119" s="2"/>
      <c r="I119" s="2"/>
    </row>
    <row r="120" spans="1:9" ht="15" customHeight="1" x14ac:dyDescent="0.2">
      <c r="A120" s="2"/>
      <c r="B120" s="2"/>
      <c r="C120" s="2"/>
      <c r="D120" s="2"/>
      <c r="E120" s="2"/>
      <c r="F120" s="2"/>
      <c r="G120" s="5"/>
      <c r="H120" s="2"/>
      <c r="I120" s="2"/>
    </row>
    <row r="121" spans="1:9" ht="15" customHeight="1" x14ac:dyDescent="0.2">
      <c r="A121" s="2"/>
      <c r="B121" s="2"/>
      <c r="C121" s="2"/>
      <c r="D121" s="2"/>
      <c r="E121" s="2"/>
      <c r="F121" s="2"/>
      <c r="G121" s="5"/>
      <c r="H121" s="2"/>
      <c r="I121" s="2"/>
    </row>
    <row r="122" spans="1:9" ht="15" customHeight="1" x14ac:dyDescent="0.2">
      <c r="A122" s="2"/>
      <c r="B122" s="2"/>
      <c r="C122" s="2"/>
      <c r="D122" s="2"/>
      <c r="E122" s="2"/>
      <c r="F122" s="2"/>
      <c r="G122" s="5"/>
      <c r="H122" s="2"/>
      <c r="I122" s="2"/>
    </row>
    <row r="123" spans="1:9" ht="15" customHeight="1" x14ac:dyDescent="0.2">
      <c r="A123" s="2"/>
      <c r="B123" s="2"/>
      <c r="C123" s="2"/>
      <c r="D123" s="2"/>
      <c r="E123" s="2"/>
      <c r="F123" s="2"/>
      <c r="G123" s="5"/>
      <c r="H123" s="2"/>
      <c r="I123" s="2"/>
    </row>
    <row r="124" spans="1:9" ht="15" customHeight="1" x14ac:dyDescent="0.2">
      <c r="A124" s="2"/>
      <c r="B124" s="2"/>
      <c r="C124" s="2"/>
      <c r="D124" s="2"/>
      <c r="E124" s="2"/>
      <c r="F124" s="2"/>
      <c r="G124" s="5"/>
      <c r="H124" s="2"/>
      <c r="I124" s="2"/>
    </row>
    <row r="125" spans="1:9" ht="15" customHeight="1" x14ac:dyDescent="0.2">
      <c r="A125" s="2"/>
      <c r="B125" s="2"/>
      <c r="C125" s="2"/>
      <c r="D125" s="2"/>
      <c r="E125" s="2"/>
      <c r="F125" s="2"/>
      <c r="G125" s="5"/>
      <c r="H125" s="2"/>
      <c r="I125" s="2"/>
    </row>
    <row r="126" spans="1:9" ht="15" customHeight="1" x14ac:dyDescent="0.2">
      <c r="A126" s="2"/>
      <c r="B126" s="2"/>
      <c r="C126" s="2"/>
      <c r="D126" s="2"/>
      <c r="E126" s="2"/>
      <c r="F126" s="2"/>
      <c r="G126" s="5"/>
      <c r="H126" s="2"/>
      <c r="I126" s="2"/>
    </row>
    <row r="127" spans="1:9" ht="15" customHeight="1" x14ac:dyDescent="0.2">
      <c r="A127" s="2"/>
      <c r="B127" s="2"/>
      <c r="C127" s="2"/>
      <c r="D127" s="2"/>
      <c r="E127" s="2"/>
      <c r="F127" s="2"/>
      <c r="G127" s="5"/>
      <c r="H127" s="2"/>
      <c r="I127" s="2"/>
    </row>
    <row r="128" spans="1:9" ht="15" customHeight="1" x14ac:dyDescent="0.2">
      <c r="A128" s="2"/>
      <c r="B128" s="2"/>
      <c r="C128" s="2"/>
      <c r="D128" s="2"/>
      <c r="E128" s="2"/>
      <c r="F128" s="2"/>
      <c r="G128" s="5"/>
      <c r="H128" s="2"/>
      <c r="I128" s="2"/>
    </row>
    <row r="129" spans="1:9" ht="15" customHeight="1" x14ac:dyDescent="0.2">
      <c r="A129" s="2"/>
      <c r="B129" s="2"/>
      <c r="C129" s="2"/>
      <c r="D129" s="2"/>
      <c r="E129" s="2"/>
      <c r="F129" s="2"/>
      <c r="G129" s="5"/>
      <c r="H129" s="2"/>
      <c r="I129" s="2"/>
    </row>
    <row r="130" spans="1:9" ht="15" customHeight="1" x14ac:dyDescent="0.2">
      <c r="A130" s="2"/>
      <c r="B130" s="2"/>
      <c r="C130" s="2"/>
      <c r="D130" s="2"/>
      <c r="E130" s="2"/>
      <c r="F130" s="2"/>
      <c r="G130" s="5"/>
      <c r="H130" s="2"/>
      <c r="I130" s="2"/>
    </row>
    <row r="131" spans="1:9" ht="15" customHeight="1" x14ac:dyDescent="0.2">
      <c r="A131" s="2"/>
      <c r="B131" s="2"/>
      <c r="C131" s="2"/>
      <c r="D131" s="2"/>
      <c r="E131" s="2"/>
      <c r="F131" s="2"/>
      <c r="G131" s="5"/>
      <c r="H131" s="2"/>
      <c r="I131" s="2"/>
    </row>
    <row r="132" spans="1:9" ht="15" customHeight="1" x14ac:dyDescent="0.2">
      <c r="A132" s="2"/>
      <c r="B132" s="2"/>
      <c r="C132" s="2"/>
      <c r="D132" s="2"/>
      <c r="E132" s="2"/>
      <c r="F132" s="2"/>
      <c r="G132" s="5"/>
      <c r="H132" s="2"/>
      <c r="I132" s="2"/>
    </row>
    <row r="133" spans="1:9" ht="15" customHeight="1" x14ac:dyDescent="0.2">
      <c r="A133" s="2"/>
      <c r="B133" s="2"/>
      <c r="C133" s="2"/>
      <c r="D133" s="2"/>
      <c r="E133" s="2"/>
      <c r="F133" s="2"/>
      <c r="G133" s="5"/>
      <c r="H133" s="2"/>
      <c r="I133" s="2"/>
    </row>
    <row r="134" spans="1:9" ht="15" customHeight="1" x14ac:dyDescent="0.2">
      <c r="A134" s="2"/>
      <c r="B134" s="2"/>
      <c r="C134" s="2"/>
      <c r="D134" s="2"/>
      <c r="E134" s="2"/>
      <c r="F134" s="2"/>
      <c r="G134" s="5"/>
      <c r="H134" s="2"/>
      <c r="I134" s="2"/>
    </row>
    <row r="135" spans="1:9" ht="15" customHeight="1" x14ac:dyDescent="0.2">
      <c r="A135" s="2"/>
      <c r="B135" s="2"/>
      <c r="C135" s="2"/>
      <c r="D135" s="2"/>
      <c r="E135" s="2"/>
      <c r="F135" s="2"/>
      <c r="G135" s="5"/>
      <c r="H135" s="2"/>
      <c r="I135" s="2"/>
    </row>
    <row r="136" spans="1:9" ht="15" customHeight="1" x14ac:dyDescent="0.2">
      <c r="A136" s="2"/>
      <c r="B136" s="2"/>
      <c r="C136" s="2"/>
      <c r="D136" s="2"/>
      <c r="E136" s="2"/>
      <c r="F136" s="2"/>
      <c r="G136" s="5"/>
      <c r="H136" s="2"/>
      <c r="I136" s="2"/>
    </row>
    <row r="137" spans="1:9" ht="15" customHeight="1" x14ac:dyDescent="0.2">
      <c r="A137" s="2"/>
      <c r="B137" s="2"/>
      <c r="C137" s="2"/>
      <c r="D137" s="2"/>
      <c r="E137" s="2"/>
      <c r="F137" s="2"/>
      <c r="G137" s="5"/>
      <c r="H137" s="2"/>
      <c r="I137" s="2"/>
    </row>
    <row r="138" spans="1:9" ht="15" customHeight="1" x14ac:dyDescent="0.2">
      <c r="A138" s="2"/>
      <c r="B138" s="2"/>
      <c r="C138" s="2"/>
      <c r="D138" s="2"/>
      <c r="E138" s="2"/>
      <c r="F138" s="2"/>
      <c r="G138" s="5"/>
      <c r="H138" s="2"/>
      <c r="I138" s="2"/>
    </row>
    <row r="139" spans="1:9" ht="15" customHeight="1" x14ac:dyDescent="0.2">
      <c r="A139" s="2"/>
      <c r="B139" s="2"/>
      <c r="C139" s="2"/>
      <c r="D139" s="2"/>
      <c r="E139" s="2"/>
      <c r="F139" s="2"/>
      <c r="G139" s="5"/>
      <c r="H139" s="2"/>
      <c r="I139" s="2"/>
    </row>
    <row r="140" spans="1:9" ht="15" customHeight="1" x14ac:dyDescent="0.2">
      <c r="A140" s="2"/>
      <c r="B140" s="2"/>
      <c r="C140" s="2"/>
      <c r="D140" s="2"/>
      <c r="E140" s="2"/>
      <c r="F140" s="2"/>
      <c r="G140" s="5"/>
      <c r="H140" s="2"/>
      <c r="I140" s="2"/>
    </row>
    <row r="141" spans="1:9" ht="15" customHeight="1" x14ac:dyDescent="0.2">
      <c r="A141" s="2"/>
      <c r="B141" s="2"/>
      <c r="C141" s="2"/>
      <c r="D141" s="2"/>
      <c r="E141" s="2"/>
      <c r="F141" s="2"/>
      <c r="G141" s="5"/>
      <c r="H141" s="2"/>
      <c r="I141" s="2"/>
    </row>
    <row r="142" spans="1:9" ht="15" customHeight="1" x14ac:dyDescent="0.2">
      <c r="A142" s="2"/>
      <c r="B142" s="2"/>
      <c r="C142" s="2"/>
      <c r="D142" s="2"/>
      <c r="E142" s="2"/>
      <c r="F142" s="2"/>
      <c r="G142" s="5"/>
      <c r="H142" s="2"/>
      <c r="I142" s="2"/>
    </row>
    <row r="143" spans="1:9" ht="15" customHeight="1" x14ac:dyDescent="0.2">
      <c r="A143" s="2"/>
      <c r="B143" s="2"/>
      <c r="C143" s="2"/>
      <c r="D143" s="2"/>
      <c r="E143" s="2"/>
      <c r="F143" s="2"/>
      <c r="G143" s="5"/>
      <c r="H143" s="2"/>
      <c r="I143" s="2"/>
    </row>
    <row r="144" spans="1:9" ht="15" customHeight="1" x14ac:dyDescent="0.2">
      <c r="A144" s="2"/>
      <c r="B144" s="2"/>
      <c r="C144" s="2"/>
      <c r="D144" s="2"/>
      <c r="E144" s="2"/>
      <c r="F144" s="2"/>
      <c r="G144" s="5"/>
      <c r="H144" s="2"/>
      <c r="I144" s="2"/>
    </row>
    <row r="145" spans="1:9" ht="15" customHeight="1" x14ac:dyDescent="0.2">
      <c r="A145" s="2"/>
      <c r="B145" s="2"/>
      <c r="C145" s="2"/>
      <c r="D145" s="2"/>
      <c r="E145" s="2"/>
      <c r="F145" s="2"/>
      <c r="G145" s="5"/>
      <c r="H145" s="2"/>
      <c r="I145" s="2"/>
    </row>
    <row r="146" spans="1:9" ht="15" customHeight="1" x14ac:dyDescent="0.2">
      <c r="A146" s="2"/>
      <c r="B146" s="2"/>
      <c r="C146" s="2"/>
      <c r="D146" s="2"/>
      <c r="E146" s="2"/>
      <c r="F146" s="2"/>
      <c r="G146" s="5"/>
      <c r="H146" s="2"/>
      <c r="I146" s="2"/>
    </row>
    <row r="147" spans="1:9" ht="15" customHeight="1" x14ac:dyDescent="0.2">
      <c r="A147" s="2"/>
      <c r="B147" s="2"/>
      <c r="C147" s="2"/>
      <c r="D147" s="2"/>
      <c r="E147" s="2"/>
      <c r="F147" s="2"/>
      <c r="G147" s="5"/>
      <c r="H147" s="2"/>
      <c r="I147" s="2"/>
    </row>
    <row r="148" spans="1:9" ht="15" customHeight="1" x14ac:dyDescent="0.2">
      <c r="A148" s="2"/>
      <c r="B148" s="2"/>
      <c r="C148" s="2"/>
      <c r="D148" s="2"/>
      <c r="E148" s="2"/>
      <c r="F148" s="2"/>
      <c r="G148" s="5"/>
      <c r="H148" s="2"/>
      <c r="I148" s="2"/>
    </row>
    <row r="149" spans="1:9" ht="15" customHeight="1" x14ac:dyDescent="0.2">
      <c r="A149" s="2"/>
      <c r="B149" s="2"/>
      <c r="C149" s="2"/>
      <c r="D149" s="2"/>
      <c r="E149" s="2"/>
      <c r="F149" s="2"/>
      <c r="G149" s="5"/>
      <c r="H149" s="2"/>
      <c r="I149" s="2"/>
    </row>
    <row r="150" spans="1:9" ht="15" customHeight="1" x14ac:dyDescent="0.2">
      <c r="A150" s="2"/>
      <c r="B150" s="2"/>
      <c r="C150" s="2"/>
      <c r="D150" s="2"/>
      <c r="E150" s="2"/>
      <c r="F150" s="2"/>
      <c r="G150" s="5"/>
      <c r="H150" s="2"/>
      <c r="I150" s="2"/>
    </row>
    <row r="151" spans="1:9" ht="15" customHeight="1" x14ac:dyDescent="0.2">
      <c r="A151" s="2"/>
      <c r="B151" s="2"/>
      <c r="C151" s="2"/>
      <c r="D151" s="2"/>
      <c r="E151" s="2"/>
      <c r="F151" s="2"/>
      <c r="G151" s="5"/>
      <c r="H151" s="2"/>
      <c r="I151" s="2"/>
    </row>
    <row r="152" spans="1:9" ht="15" customHeight="1" x14ac:dyDescent="0.2">
      <c r="A152" s="2"/>
      <c r="B152" s="2"/>
      <c r="C152" s="2"/>
      <c r="D152" s="2"/>
      <c r="E152" s="2"/>
      <c r="F152" s="2"/>
      <c r="G152" s="5"/>
      <c r="H152" s="2"/>
      <c r="I152" s="2"/>
    </row>
    <row r="153" spans="1:9" x14ac:dyDescent="0.2">
      <c r="A153" s="2"/>
      <c r="B153" s="2"/>
      <c r="C153" s="2"/>
      <c r="D153" s="2"/>
      <c r="E153" s="2"/>
      <c r="F153" s="2"/>
      <c r="G153" s="5"/>
      <c r="H153" s="2"/>
      <c r="I153" s="2"/>
    </row>
    <row r="154" spans="1:9" x14ac:dyDescent="0.2">
      <c r="A154" s="2"/>
      <c r="B154" s="2"/>
      <c r="C154" s="2"/>
      <c r="D154" s="2"/>
      <c r="E154" s="2"/>
      <c r="F154" s="2"/>
      <c r="G154" s="5"/>
      <c r="H154" s="2"/>
      <c r="I154" s="2"/>
    </row>
    <row r="155" spans="1:9" x14ac:dyDescent="0.2">
      <c r="A155" s="2"/>
      <c r="B155" s="2"/>
      <c r="C155" s="2"/>
      <c r="D155" s="2"/>
      <c r="E155" s="2"/>
      <c r="F155" s="2"/>
      <c r="G155" s="5"/>
      <c r="H155" s="2"/>
      <c r="I155" s="2"/>
    </row>
    <row r="156" spans="1:9" x14ac:dyDescent="0.2">
      <c r="A156" s="2"/>
      <c r="B156" s="2"/>
      <c r="C156" s="2"/>
      <c r="D156" s="2"/>
      <c r="E156" s="2"/>
      <c r="F156" s="2"/>
      <c r="G156" s="5"/>
      <c r="H156" s="2"/>
      <c r="I156" s="2"/>
    </row>
    <row r="157" spans="1:9" x14ac:dyDescent="0.2">
      <c r="A157" s="2"/>
      <c r="B157" s="2"/>
      <c r="C157" s="2"/>
      <c r="D157" s="2"/>
      <c r="E157" s="2"/>
      <c r="F157" s="2"/>
      <c r="G157" s="5"/>
      <c r="H157" s="2"/>
      <c r="I157" s="2"/>
    </row>
    <row r="158" spans="1:9" x14ac:dyDescent="0.2">
      <c r="A158" s="2"/>
      <c r="B158" s="2"/>
      <c r="C158" s="2"/>
      <c r="D158" s="2"/>
      <c r="E158" s="2"/>
      <c r="F158" s="2"/>
      <c r="G158" s="5"/>
      <c r="H158" s="2"/>
      <c r="I158" s="2"/>
    </row>
    <row r="159" spans="1:9" x14ac:dyDescent="0.2">
      <c r="A159" s="2"/>
      <c r="B159" s="2"/>
      <c r="C159" s="2"/>
      <c r="D159" s="2"/>
      <c r="E159" s="2"/>
      <c r="F159" s="2"/>
      <c r="G159" s="5"/>
      <c r="H159" s="2"/>
      <c r="I159" s="2"/>
    </row>
    <row r="160" spans="1:9" x14ac:dyDescent="0.2">
      <c r="A160" s="2"/>
      <c r="B160" s="2"/>
      <c r="C160" s="2"/>
      <c r="D160" s="2"/>
      <c r="E160" s="2"/>
      <c r="F160" s="2"/>
      <c r="G160" s="5"/>
      <c r="H160" s="2"/>
      <c r="I160" s="2"/>
    </row>
    <row r="161" spans="1:9" x14ac:dyDescent="0.2">
      <c r="A161" s="2"/>
      <c r="B161" s="2"/>
      <c r="C161" s="2"/>
      <c r="D161" s="2"/>
      <c r="E161" s="2"/>
      <c r="F161" s="2"/>
      <c r="G161" s="5"/>
      <c r="H161" s="2"/>
      <c r="I161" s="2"/>
    </row>
    <row r="162" spans="1:9" x14ac:dyDescent="0.2">
      <c r="A162" s="2"/>
      <c r="B162" s="2"/>
      <c r="C162" s="2"/>
      <c r="D162" s="2"/>
      <c r="E162" s="2"/>
      <c r="F162" s="2"/>
      <c r="G162" s="5"/>
      <c r="H162" s="2"/>
      <c r="I162" s="2"/>
    </row>
    <row r="163" spans="1:9" x14ac:dyDescent="0.2">
      <c r="A163" s="2"/>
      <c r="B163" s="2"/>
      <c r="C163" s="2"/>
      <c r="D163" s="2"/>
      <c r="E163" s="2"/>
      <c r="F163" s="2"/>
      <c r="G163" s="5"/>
      <c r="H163" s="2"/>
      <c r="I163" s="2"/>
    </row>
    <row r="164" spans="1:9" x14ac:dyDescent="0.2">
      <c r="A164" s="2"/>
      <c r="B164" s="2"/>
      <c r="C164" s="2"/>
      <c r="D164" s="2"/>
      <c r="E164" s="2"/>
      <c r="F164" s="2"/>
      <c r="G164" s="5"/>
      <c r="H164" s="2"/>
      <c r="I164" s="2"/>
    </row>
    <row r="165" spans="1:9" x14ac:dyDescent="0.2">
      <c r="A165" s="2"/>
      <c r="B165" s="2"/>
      <c r="C165" s="2"/>
      <c r="D165" s="2"/>
      <c r="E165" s="2"/>
      <c r="F165" s="2"/>
      <c r="G165" s="5"/>
      <c r="H165" s="2"/>
      <c r="I165" s="2"/>
    </row>
    <row r="166" spans="1:9" x14ac:dyDescent="0.2">
      <c r="A166" s="2"/>
      <c r="B166" s="2"/>
      <c r="C166" s="2"/>
      <c r="D166" s="2"/>
      <c r="E166" s="2"/>
      <c r="F166" s="2"/>
      <c r="G166" s="5"/>
      <c r="H166" s="2"/>
      <c r="I166" s="2"/>
    </row>
    <row r="167" spans="1:9" x14ac:dyDescent="0.2">
      <c r="A167" s="2"/>
      <c r="B167" s="2"/>
      <c r="C167" s="2"/>
      <c r="D167" s="2"/>
      <c r="E167" s="2"/>
      <c r="F167" s="2"/>
      <c r="G167" s="5"/>
      <c r="H167" s="2"/>
      <c r="I167" s="2"/>
    </row>
    <row r="168" spans="1:9" x14ac:dyDescent="0.2">
      <c r="A168" s="2"/>
      <c r="B168" s="2"/>
      <c r="C168" s="2"/>
      <c r="D168" s="2"/>
      <c r="E168" s="2"/>
      <c r="F168" s="2"/>
      <c r="G168" s="5"/>
      <c r="H168" s="2"/>
      <c r="I168" s="2"/>
    </row>
    <row r="169" spans="1:9" x14ac:dyDescent="0.2">
      <c r="A169" s="2"/>
      <c r="B169" s="2"/>
      <c r="C169" s="2"/>
      <c r="D169" s="2"/>
      <c r="E169" s="2"/>
      <c r="F169" s="2"/>
      <c r="G169" s="5"/>
      <c r="H169" s="2"/>
      <c r="I169" s="2"/>
    </row>
    <row r="170" spans="1:9" x14ac:dyDescent="0.2">
      <c r="A170" s="2"/>
      <c r="B170" s="2"/>
      <c r="C170" s="2"/>
      <c r="D170" s="2"/>
      <c r="E170" s="2"/>
      <c r="F170" s="2"/>
      <c r="G170" s="5"/>
      <c r="H170" s="2"/>
      <c r="I170" s="2"/>
    </row>
    <row r="171" spans="1:9" x14ac:dyDescent="0.2">
      <c r="A171" s="2"/>
      <c r="B171" s="2"/>
      <c r="C171" s="2"/>
      <c r="D171" s="2"/>
      <c r="E171" s="2"/>
      <c r="F171" s="2"/>
      <c r="G171" s="5"/>
      <c r="H171" s="2"/>
      <c r="I171" s="2"/>
    </row>
    <row r="172" spans="1:9" x14ac:dyDescent="0.2">
      <c r="A172" s="2"/>
      <c r="B172" s="2"/>
      <c r="C172" s="2"/>
      <c r="D172" s="2"/>
      <c r="E172" s="2"/>
      <c r="F172" s="2"/>
      <c r="G172" s="5"/>
      <c r="H172" s="2"/>
      <c r="I172" s="2"/>
    </row>
    <row r="173" spans="1:9" x14ac:dyDescent="0.2">
      <c r="A173" s="2"/>
      <c r="B173" s="2"/>
      <c r="C173" s="2"/>
      <c r="D173" s="2"/>
      <c r="E173" s="2"/>
      <c r="F173" s="2"/>
      <c r="G173" s="5"/>
      <c r="H173" s="2"/>
      <c r="I173" s="2"/>
    </row>
    <row r="174" spans="1:9" x14ac:dyDescent="0.2">
      <c r="A174" s="2"/>
      <c r="B174" s="2"/>
      <c r="C174" s="2"/>
      <c r="D174" s="2"/>
      <c r="E174" s="2"/>
      <c r="F174" s="2"/>
      <c r="G174" s="5"/>
      <c r="H174" s="2"/>
      <c r="I174" s="2"/>
    </row>
    <row r="175" spans="1:9" x14ac:dyDescent="0.2">
      <c r="A175" s="2"/>
      <c r="B175" s="2"/>
      <c r="C175" s="2"/>
      <c r="D175" s="2"/>
      <c r="E175" s="2"/>
      <c r="F175" s="2"/>
      <c r="G175" s="5"/>
      <c r="H175" s="2"/>
      <c r="I175" s="2"/>
    </row>
    <row r="176" spans="1:9" x14ac:dyDescent="0.2">
      <c r="A176" s="2"/>
      <c r="B176" s="2"/>
      <c r="C176" s="2"/>
      <c r="D176" s="2"/>
      <c r="E176" s="2"/>
      <c r="F176" s="2"/>
      <c r="G176" s="5"/>
      <c r="H176" s="2"/>
      <c r="I176" s="2"/>
    </row>
    <row r="177" spans="1:9" x14ac:dyDescent="0.2">
      <c r="A177" s="2"/>
      <c r="B177" s="2"/>
      <c r="C177" s="2"/>
      <c r="D177" s="2"/>
      <c r="E177" s="2"/>
      <c r="F177" s="2"/>
      <c r="G177" s="5"/>
      <c r="H177" s="2"/>
      <c r="I177" s="2"/>
    </row>
    <row r="178" spans="1:9" x14ac:dyDescent="0.2">
      <c r="A178" s="2"/>
      <c r="B178" s="2"/>
      <c r="C178" s="2"/>
      <c r="D178" s="2"/>
      <c r="E178" s="2"/>
      <c r="F178" s="2"/>
      <c r="G178" s="5"/>
      <c r="H178" s="2"/>
      <c r="I178" s="2"/>
    </row>
    <row r="179" spans="1:9" x14ac:dyDescent="0.2">
      <c r="A179" s="2"/>
      <c r="B179" s="2"/>
      <c r="C179" s="2"/>
      <c r="D179" s="2"/>
      <c r="E179" s="2"/>
      <c r="F179" s="2"/>
      <c r="G179" s="5"/>
      <c r="H179" s="2"/>
      <c r="I179" s="2"/>
    </row>
    <row r="180" spans="1:9" x14ac:dyDescent="0.2">
      <c r="A180" s="2"/>
      <c r="B180" s="2"/>
      <c r="C180" s="2"/>
      <c r="D180" s="2"/>
      <c r="E180" s="2"/>
      <c r="F180" s="2"/>
      <c r="G180" s="5"/>
      <c r="H180" s="2"/>
      <c r="I180" s="2"/>
    </row>
    <row r="181" spans="1:9" x14ac:dyDescent="0.2">
      <c r="A181" s="2"/>
      <c r="B181" s="2"/>
      <c r="C181" s="2"/>
      <c r="D181" s="2"/>
      <c r="E181" s="2"/>
      <c r="F181" s="2"/>
      <c r="G181" s="5"/>
      <c r="H181" s="2"/>
      <c r="I181" s="2"/>
    </row>
    <row r="182" spans="1:9" x14ac:dyDescent="0.2">
      <c r="A182" s="2"/>
      <c r="B182" s="2"/>
      <c r="C182" s="2"/>
      <c r="D182" s="2"/>
      <c r="E182" s="2"/>
      <c r="F182" s="2"/>
      <c r="G182" s="5"/>
      <c r="H182" s="2"/>
      <c r="I182" s="2"/>
    </row>
    <row r="183" spans="1:9" x14ac:dyDescent="0.2">
      <c r="A183" s="2"/>
      <c r="B183" s="2"/>
      <c r="C183" s="2"/>
      <c r="D183" s="2"/>
      <c r="E183" s="2"/>
      <c r="F183" s="2"/>
      <c r="G183" s="5"/>
      <c r="H183" s="2"/>
      <c r="I183" s="2"/>
    </row>
    <row r="184" spans="1:9" x14ac:dyDescent="0.2">
      <c r="A184" s="2"/>
      <c r="B184" s="2"/>
      <c r="C184" s="2"/>
      <c r="D184" s="2"/>
      <c r="E184" s="2"/>
      <c r="F184" s="2"/>
      <c r="G184" s="5"/>
      <c r="H184" s="2"/>
      <c r="I184" s="2"/>
    </row>
    <row r="185" spans="1:9" x14ac:dyDescent="0.2">
      <c r="A185" s="2"/>
      <c r="B185" s="2"/>
      <c r="C185" s="2"/>
      <c r="D185" s="2"/>
      <c r="E185" s="2"/>
      <c r="F185" s="2"/>
      <c r="G185" s="5"/>
      <c r="H185" s="2"/>
      <c r="I185" s="2"/>
    </row>
    <row r="186" spans="1:9" x14ac:dyDescent="0.2">
      <c r="A186" s="2"/>
      <c r="B186" s="2"/>
      <c r="C186" s="2"/>
      <c r="D186" s="2"/>
      <c r="E186" s="2"/>
      <c r="F186" s="2"/>
      <c r="G186" s="5"/>
      <c r="H186" s="2"/>
      <c r="I186" s="2"/>
    </row>
    <row r="187" spans="1:9" x14ac:dyDescent="0.2">
      <c r="A187" s="2"/>
      <c r="B187" s="2"/>
      <c r="C187" s="2"/>
      <c r="D187" s="2"/>
      <c r="E187" s="2"/>
      <c r="F187" s="2"/>
      <c r="G187" s="5"/>
      <c r="H187" s="2"/>
      <c r="I187" s="2"/>
    </row>
    <row r="188" spans="1:9" x14ac:dyDescent="0.2">
      <c r="A188" s="2"/>
      <c r="B188" s="2"/>
      <c r="C188" s="2"/>
      <c r="D188" s="2"/>
      <c r="E188" s="2"/>
      <c r="F188" s="2"/>
      <c r="G188" s="5"/>
      <c r="H188" s="2"/>
      <c r="I188" s="2"/>
    </row>
    <row r="189" spans="1:9" x14ac:dyDescent="0.2">
      <c r="A189" s="2"/>
      <c r="B189" s="2"/>
      <c r="C189" s="2"/>
      <c r="D189" s="2"/>
      <c r="E189" s="2"/>
      <c r="F189" s="2"/>
      <c r="G189" s="5"/>
      <c r="H189" s="2"/>
      <c r="I189" s="2"/>
    </row>
    <row r="190" spans="1:9" x14ac:dyDescent="0.2">
      <c r="A190" s="2"/>
      <c r="B190" s="2"/>
      <c r="C190" s="2"/>
      <c r="D190" s="2"/>
      <c r="E190" s="2"/>
      <c r="F190" s="2"/>
      <c r="G190" s="5"/>
      <c r="H190" s="2"/>
      <c r="I190" s="2"/>
    </row>
    <row r="191" spans="1:9" x14ac:dyDescent="0.2">
      <c r="A191" s="2"/>
      <c r="B191" s="2"/>
      <c r="C191" s="2"/>
      <c r="D191" s="2"/>
      <c r="E191" s="2"/>
      <c r="F191" s="2"/>
      <c r="G191" s="5"/>
      <c r="H191" s="2"/>
      <c r="I191" s="2"/>
    </row>
    <row r="192" spans="1:9" x14ac:dyDescent="0.2">
      <c r="A192" s="2"/>
      <c r="B192" s="2"/>
      <c r="C192" s="2"/>
      <c r="D192" s="2"/>
      <c r="E192" s="2"/>
      <c r="F192" s="2"/>
      <c r="G192" s="5"/>
      <c r="H192" s="2"/>
      <c r="I192" s="2"/>
    </row>
    <row r="193" spans="1:9" x14ac:dyDescent="0.2">
      <c r="A193" s="2"/>
      <c r="B193" s="2"/>
      <c r="C193" s="2"/>
      <c r="D193" s="2"/>
      <c r="E193" s="2"/>
      <c r="F193" s="2"/>
      <c r="G193" s="5"/>
      <c r="H193" s="2"/>
      <c r="I193" s="2"/>
    </row>
    <row r="194" spans="1:9" x14ac:dyDescent="0.2">
      <c r="A194" s="2"/>
      <c r="B194" s="2"/>
      <c r="C194" s="2"/>
      <c r="D194" s="2"/>
      <c r="E194" s="2"/>
      <c r="F194" s="2"/>
      <c r="G194" s="5"/>
      <c r="H194" s="2"/>
      <c r="I194" s="2"/>
    </row>
    <row r="195" spans="1:9" x14ac:dyDescent="0.2">
      <c r="A195" s="2"/>
      <c r="B195" s="2"/>
      <c r="C195" s="2"/>
      <c r="D195" s="2"/>
      <c r="E195" s="2"/>
      <c r="F195" s="2"/>
      <c r="G195" s="5"/>
      <c r="H195" s="2"/>
      <c r="I195" s="2"/>
    </row>
    <row r="196" spans="1:9" x14ac:dyDescent="0.2">
      <c r="A196" s="2"/>
      <c r="B196" s="2"/>
      <c r="C196" s="2"/>
      <c r="D196" s="2"/>
      <c r="E196" s="2"/>
      <c r="F196" s="2"/>
      <c r="G196" s="5"/>
      <c r="H196" s="2"/>
      <c r="I196" s="2"/>
    </row>
    <row r="197" spans="1:9" x14ac:dyDescent="0.2">
      <c r="A197" s="2"/>
      <c r="B197" s="2"/>
      <c r="C197" s="2"/>
      <c r="D197" s="2"/>
      <c r="E197" s="2"/>
      <c r="F197" s="2"/>
      <c r="G197" s="5"/>
      <c r="H197" s="2"/>
      <c r="I197" s="2"/>
    </row>
    <row r="198" spans="1:9" x14ac:dyDescent="0.2">
      <c r="A198" s="2"/>
      <c r="B198" s="2"/>
      <c r="C198" s="2"/>
      <c r="D198" s="2"/>
      <c r="E198" s="2"/>
      <c r="F198" s="2"/>
      <c r="G198" s="5"/>
      <c r="H198" s="2"/>
      <c r="I198" s="2"/>
    </row>
    <row r="199" spans="1:9" x14ac:dyDescent="0.2">
      <c r="A199" s="2"/>
      <c r="B199" s="2"/>
      <c r="C199" s="2"/>
      <c r="D199" s="2"/>
      <c r="E199" s="2"/>
      <c r="F199" s="2"/>
      <c r="G199" s="5"/>
      <c r="H199" s="2"/>
      <c r="I199" s="2"/>
    </row>
    <row r="200" spans="1:9" x14ac:dyDescent="0.2">
      <c r="A200" s="2"/>
      <c r="B200" s="2"/>
      <c r="C200" s="2"/>
      <c r="D200" s="2"/>
      <c r="E200" s="2"/>
      <c r="F200" s="2"/>
      <c r="G200" s="5"/>
      <c r="H200" s="2"/>
      <c r="I200" s="2"/>
    </row>
    <row r="201" spans="1:9" x14ac:dyDescent="0.2">
      <c r="A201" s="2"/>
      <c r="B201" s="2"/>
      <c r="C201" s="2"/>
      <c r="D201" s="2"/>
      <c r="E201" s="2"/>
      <c r="F201" s="2"/>
      <c r="G201" s="5"/>
      <c r="H201" s="2"/>
      <c r="I201" s="2"/>
    </row>
    <row r="202" spans="1:9" x14ac:dyDescent="0.2">
      <c r="A202" s="2"/>
      <c r="B202" s="2"/>
      <c r="C202" s="2"/>
      <c r="D202" s="2"/>
      <c r="E202" s="2"/>
      <c r="F202" s="2"/>
      <c r="G202" s="5"/>
      <c r="H202" s="2"/>
      <c r="I202" s="2"/>
    </row>
    <row r="203" spans="1:9" x14ac:dyDescent="0.2">
      <c r="A203" s="2"/>
      <c r="B203" s="2"/>
      <c r="C203" s="2"/>
      <c r="D203" s="2"/>
      <c r="E203" s="2"/>
      <c r="F203" s="2"/>
      <c r="G203" s="5"/>
      <c r="H203" s="2"/>
      <c r="I203" s="2"/>
    </row>
    <row r="204" spans="1:9" x14ac:dyDescent="0.2">
      <c r="A204" s="2"/>
      <c r="B204" s="2"/>
      <c r="C204" s="2"/>
      <c r="D204" s="2"/>
      <c r="E204" s="2"/>
      <c r="F204" s="2"/>
      <c r="G204" s="5"/>
      <c r="H204" s="2"/>
      <c r="I204" s="2"/>
    </row>
    <row r="205" spans="1:9" x14ac:dyDescent="0.2">
      <c r="A205" s="2"/>
      <c r="B205" s="2"/>
      <c r="C205" s="2"/>
      <c r="D205" s="2"/>
      <c r="E205" s="2"/>
      <c r="F205" s="2"/>
      <c r="G205" s="5"/>
      <c r="H205" s="2"/>
      <c r="I205" s="2"/>
    </row>
    <row r="206" spans="1:9" x14ac:dyDescent="0.2">
      <c r="A206" s="2"/>
      <c r="B206" s="2"/>
      <c r="C206" s="2"/>
      <c r="D206" s="2"/>
      <c r="E206" s="2"/>
      <c r="F206" s="2"/>
      <c r="G206" s="5"/>
      <c r="H206" s="2"/>
      <c r="I206" s="2"/>
    </row>
    <row r="207" spans="1:9" x14ac:dyDescent="0.2">
      <c r="A207" s="2"/>
      <c r="B207" s="2"/>
      <c r="C207" s="2"/>
      <c r="D207" s="2"/>
      <c r="E207" s="2"/>
      <c r="F207" s="2"/>
      <c r="G207" s="5"/>
      <c r="H207" s="2"/>
      <c r="I207" s="2"/>
    </row>
    <row r="208" spans="1:9" x14ac:dyDescent="0.2">
      <c r="A208" s="2"/>
      <c r="B208" s="2"/>
      <c r="C208" s="2"/>
      <c r="D208" s="2"/>
      <c r="E208" s="2"/>
      <c r="F208" s="2"/>
      <c r="G208" s="5"/>
      <c r="H208" s="2"/>
      <c r="I208" s="2"/>
    </row>
    <row r="209" spans="1:9" x14ac:dyDescent="0.2">
      <c r="A209" s="2"/>
      <c r="B209" s="2"/>
      <c r="C209" s="2"/>
      <c r="D209" s="2"/>
      <c r="E209" s="2"/>
      <c r="F209" s="2"/>
      <c r="G209" s="5"/>
      <c r="H209" s="2"/>
      <c r="I209" s="2"/>
    </row>
    <row r="210" spans="1:9" x14ac:dyDescent="0.2">
      <c r="A210" s="2"/>
      <c r="B210" s="2"/>
      <c r="C210" s="2"/>
      <c r="D210" s="2"/>
      <c r="E210" s="2"/>
      <c r="F210" s="2"/>
      <c r="G210" s="5"/>
      <c r="H210" s="2"/>
      <c r="I210" s="2"/>
    </row>
    <row r="211" spans="1:9" x14ac:dyDescent="0.2">
      <c r="A211" s="2"/>
      <c r="B211" s="2"/>
      <c r="C211" s="2"/>
      <c r="D211" s="2"/>
      <c r="E211" s="2"/>
      <c r="F211" s="2"/>
      <c r="G211" s="5"/>
      <c r="H211" s="2"/>
      <c r="I211" s="2"/>
    </row>
    <row r="212" spans="1:9" x14ac:dyDescent="0.2">
      <c r="A212" s="2"/>
      <c r="B212" s="2"/>
      <c r="C212" s="2"/>
      <c r="D212" s="2"/>
      <c r="E212" s="2"/>
      <c r="F212" s="2"/>
      <c r="G212" s="5"/>
      <c r="H212" s="2"/>
      <c r="I212" s="2"/>
    </row>
    <row r="213" spans="1:9" x14ac:dyDescent="0.2">
      <c r="A213" s="2"/>
      <c r="B213" s="2"/>
      <c r="C213" s="2"/>
      <c r="D213" s="2"/>
      <c r="E213" s="2"/>
      <c r="F213" s="2"/>
      <c r="G213" s="5"/>
      <c r="H213" s="2"/>
      <c r="I213" s="2"/>
    </row>
    <row r="214" spans="1:9" x14ac:dyDescent="0.2">
      <c r="A214" s="2"/>
      <c r="B214" s="2"/>
      <c r="C214" s="2"/>
      <c r="D214" s="2"/>
      <c r="E214" s="2"/>
      <c r="F214" s="2"/>
      <c r="G214" s="5"/>
      <c r="H214" s="2"/>
      <c r="I214" s="2"/>
    </row>
    <row r="215" spans="1:9" x14ac:dyDescent="0.2">
      <c r="A215" s="2"/>
      <c r="B215" s="2"/>
      <c r="C215" s="2"/>
      <c r="D215" s="2"/>
      <c r="E215" s="2"/>
      <c r="F215" s="2"/>
      <c r="G215" s="5"/>
      <c r="H215" s="2"/>
      <c r="I215" s="2"/>
    </row>
    <row r="216" spans="1:9" x14ac:dyDescent="0.2">
      <c r="A216" s="2"/>
      <c r="B216" s="2"/>
      <c r="C216" s="2"/>
      <c r="D216" s="2"/>
      <c r="E216" s="2"/>
      <c r="F216" s="2"/>
      <c r="G216" s="5"/>
      <c r="H216" s="2"/>
      <c r="I216" s="2"/>
    </row>
    <row r="217" spans="1:9" x14ac:dyDescent="0.2">
      <c r="A217" s="2"/>
      <c r="B217" s="2"/>
      <c r="C217" s="2"/>
      <c r="D217" s="2"/>
      <c r="E217" s="2"/>
      <c r="F217" s="2"/>
      <c r="G217" s="5"/>
      <c r="H217" s="2"/>
      <c r="I217" s="2"/>
    </row>
    <row r="218" spans="1:9" x14ac:dyDescent="0.2">
      <c r="A218" s="2"/>
      <c r="B218" s="2"/>
      <c r="C218" s="2"/>
      <c r="D218" s="2"/>
      <c r="E218" s="2"/>
      <c r="F218" s="2"/>
      <c r="G218" s="5"/>
      <c r="H218" s="2"/>
      <c r="I218" s="2"/>
    </row>
    <row r="219" spans="1:9" x14ac:dyDescent="0.2">
      <c r="A219" s="2"/>
      <c r="B219" s="2"/>
      <c r="C219" s="2"/>
      <c r="D219" s="2"/>
      <c r="E219" s="2"/>
      <c r="F219" s="2"/>
      <c r="G219" s="5"/>
      <c r="H219" s="2"/>
      <c r="I219" s="2"/>
    </row>
    <row r="220" spans="1:9" x14ac:dyDescent="0.2">
      <c r="A220" s="2"/>
      <c r="B220" s="2"/>
      <c r="C220" s="2"/>
      <c r="D220" s="2"/>
      <c r="E220" s="2"/>
      <c r="F220" s="2"/>
      <c r="G220" s="5"/>
      <c r="H220" s="2"/>
      <c r="I220" s="2"/>
    </row>
    <row r="221" spans="1:9" x14ac:dyDescent="0.2">
      <c r="A221" s="2"/>
      <c r="B221" s="2"/>
      <c r="C221" s="2"/>
      <c r="D221" s="2"/>
      <c r="E221" s="2"/>
      <c r="F221" s="2"/>
      <c r="G221" s="5"/>
      <c r="H221" s="2"/>
      <c r="I221" s="2"/>
    </row>
    <row r="222" spans="1:9" x14ac:dyDescent="0.2">
      <c r="A222" s="2"/>
      <c r="B222" s="2"/>
      <c r="C222" s="2"/>
      <c r="D222" s="2"/>
      <c r="E222" s="2"/>
      <c r="F222" s="2"/>
      <c r="G222" s="5"/>
      <c r="H222" s="2"/>
      <c r="I222" s="2"/>
    </row>
    <row r="223" spans="1:9" x14ac:dyDescent="0.2">
      <c r="A223" s="2"/>
      <c r="B223" s="2"/>
      <c r="C223" s="2"/>
      <c r="D223" s="2"/>
      <c r="E223" s="2"/>
      <c r="F223" s="2"/>
      <c r="G223" s="5"/>
      <c r="H223" s="2"/>
      <c r="I223" s="2"/>
    </row>
    <row r="224" spans="1:9" x14ac:dyDescent="0.2">
      <c r="A224" s="2"/>
      <c r="B224" s="2"/>
      <c r="C224" s="2"/>
      <c r="D224" s="2"/>
      <c r="E224" s="2"/>
      <c r="F224" s="2"/>
      <c r="G224" s="5"/>
      <c r="H224" s="2"/>
      <c r="I224" s="2"/>
    </row>
    <row r="225" spans="1:9" x14ac:dyDescent="0.2">
      <c r="A225" s="2"/>
      <c r="B225" s="2"/>
      <c r="C225" s="2"/>
      <c r="D225" s="2"/>
      <c r="E225" s="2"/>
      <c r="F225" s="2"/>
      <c r="G225" s="5"/>
      <c r="H225" s="2"/>
      <c r="I225" s="2"/>
    </row>
    <row r="226" spans="1:9" x14ac:dyDescent="0.2">
      <c r="A226" s="2"/>
      <c r="B226" s="2"/>
      <c r="C226" s="2"/>
      <c r="D226" s="2"/>
      <c r="E226" s="2"/>
      <c r="F226" s="2"/>
      <c r="G226" s="5"/>
      <c r="H226" s="2"/>
      <c r="I226" s="2"/>
    </row>
    <row r="227" spans="1:9" x14ac:dyDescent="0.2">
      <c r="A227" s="2"/>
      <c r="B227" s="2"/>
      <c r="C227" s="2"/>
      <c r="D227" s="2"/>
      <c r="E227" s="2"/>
      <c r="F227" s="2"/>
      <c r="G227" s="5"/>
      <c r="H227" s="2"/>
      <c r="I227" s="2"/>
    </row>
    <row r="228" spans="1:9" x14ac:dyDescent="0.2">
      <c r="A228" s="2"/>
      <c r="B228" s="2"/>
      <c r="C228" s="2"/>
      <c r="D228" s="2"/>
      <c r="E228" s="2"/>
      <c r="F228" s="2"/>
      <c r="G228" s="5"/>
      <c r="H228" s="2"/>
      <c r="I228" s="2"/>
    </row>
    <row r="229" spans="1:9" x14ac:dyDescent="0.2">
      <c r="A229" s="2"/>
      <c r="B229" s="2"/>
      <c r="C229" s="2"/>
      <c r="D229" s="2"/>
      <c r="E229" s="2"/>
      <c r="F229" s="2"/>
      <c r="G229" s="5"/>
      <c r="H229" s="2"/>
      <c r="I229" s="2"/>
    </row>
    <row r="230" spans="1:9" x14ac:dyDescent="0.2">
      <c r="A230" s="2"/>
      <c r="B230" s="2"/>
      <c r="C230" s="2"/>
      <c r="D230" s="2"/>
      <c r="E230" s="2"/>
      <c r="F230" s="2"/>
      <c r="G230" s="5"/>
      <c r="H230" s="2"/>
      <c r="I230" s="2"/>
    </row>
    <row r="231" spans="1:9" x14ac:dyDescent="0.2">
      <c r="A231" s="2"/>
      <c r="B231" s="2"/>
      <c r="C231" s="2"/>
      <c r="D231" s="2"/>
      <c r="E231" s="2"/>
      <c r="F231" s="2"/>
      <c r="G231" s="5"/>
      <c r="H231" s="2"/>
      <c r="I231" s="2"/>
    </row>
    <row r="232" spans="1:9" x14ac:dyDescent="0.2">
      <c r="A232" s="2"/>
      <c r="B232" s="2"/>
      <c r="C232" s="2"/>
      <c r="D232" s="2"/>
      <c r="E232" s="2"/>
      <c r="F232" s="2"/>
      <c r="G232" s="5"/>
      <c r="H232" s="2"/>
      <c r="I232" s="2"/>
    </row>
    <row r="233" spans="1:9" x14ac:dyDescent="0.2">
      <c r="A233" s="2"/>
      <c r="B233" s="2"/>
      <c r="C233" s="2"/>
      <c r="D233" s="2"/>
      <c r="E233" s="2"/>
      <c r="F233" s="2"/>
      <c r="G233" s="5"/>
      <c r="H233" s="2"/>
      <c r="I233" s="2"/>
    </row>
    <row r="234" spans="1:9" x14ac:dyDescent="0.2">
      <c r="A234" s="2"/>
      <c r="B234" s="2"/>
      <c r="C234" s="2"/>
      <c r="D234" s="2"/>
      <c r="E234" s="2"/>
      <c r="F234" s="2"/>
      <c r="G234" s="5"/>
      <c r="H234" s="2"/>
      <c r="I234" s="2"/>
    </row>
    <row r="235" spans="1:9" x14ac:dyDescent="0.2">
      <c r="A235" s="2"/>
      <c r="B235" s="2"/>
      <c r="C235" s="2"/>
      <c r="D235" s="2"/>
      <c r="E235" s="2"/>
      <c r="F235" s="2"/>
      <c r="G235" s="5"/>
      <c r="H235" s="2"/>
      <c r="I235" s="2"/>
    </row>
    <row r="236" spans="1:9" x14ac:dyDescent="0.2">
      <c r="A236" s="2"/>
      <c r="B236" s="2"/>
      <c r="C236" s="2"/>
      <c r="D236" s="2"/>
      <c r="E236" s="2"/>
      <c r="F236" s="2"/>
      <c r="G236" s="5"/>
      <c r="H236" s="2"/>
      <c r="I236" s="2"/>
    </row>
    <row r="237" spans="1:9" x14ac:dyDescent="0.2">
      <c r="A237" s="2"/>
      <c r="B237" s="2"/>
      <c r="C237" s="2"/>
      <c r="D237" s="2"/>
      <c r="E237" s="2"/>
      <c r="F237" s="2"/>
      <c r="G237" s="5"/>
      <c r="H237" s="2"/>
      <c r="I237" s="2"/>
    </row>
    <row r="238" spans="1:9" x14ac:dyDescent="0.2">
      <c r="A238" s="2"/>
      <c r="B238" s="2"/>
      <c r="C238" s="2"/>
      <c r="D238" s="2"/>
      <c r="E238" s="2"/>
      <c r="F238" s="2"/>
      <c r="G238" s="5"/>
      <c r="H238" s="2"/>
      <c r="I238" s="2"/>
    </row>
    <row r="239" spans="1:9" x14ac:dyDescent="0.2">
      <c r="A239" s="2"/>
      <c r="B239" s="2"/>
      <c r="C239" s="2"/>
      <c r="D239" s="2"/>
      <c r="E239" s="2"/>
      <c r="F239" s="2"/>
      <c r="G239" s="5"/>
      <c r="H239" s="2"/>
      <c r="I239" s="2"/>
    </row>
    <row r="240" spans="1:9" x14ac:dyDescent="0.2">
      <c r="A240" s="2"/>
      <c r="B240" s="2"/>
      <c r="C240" s="2"/>
      <c r="D240" s="2"/>
      <c r="E240" s="2"/>
      <c r="F240" s="2"/>
      <c r="G240" s="5"/>
      <c r="H240" s="2"/>
      <c r="I240" s="2"/>
    </row>
    <row r="241" spans="1:9" x14ac:dyDescent="0.2">
      <c r="A241" s="2"/>
      <c r="B241" s="2"/>
      <c r="C241" s="2"/>
      <c r="D241" s="2"/>
      <c r="E241" s="2"/>
      <c r="F241" s="2"/>
      <c r="G241" s="5"/>
      <c r="H241" s="2"/>
      <c r="I241" s="2"/>
    </row>
    <row r="242" spans="1:9" x14ac:dyDescent="0.2">
      <c r="A242" s="2"/>
      <c r="B242" s="2"/>
      <c r="C242" s="2"/>
      <c r="D242" s="2"/>
      <c r="E242" s="2"/>
      <c r="F242" s="2"/>
      <c r="G242" s="5"/>
      <c r="H242" s="2"/>
      <c r="I242" s="2"/>
    </row>
    <row r="243" spans="1:9" x14ac:dyDescent="0.2">
      <c r="A243" s="2"/>
      <c r="B243" s="2"/>
      <c r="C243" s="2"/>
      <c r="D243" s="2"/>
      <c r="E243" s="2"/>
      <c r="F243" s="2"/>
      <c r="G243" s="5"/>
      <c r="H243" s="2"/>
      <c r="I243" s="2"/>
    </row>
    <row r="244" spans="1:9" x14ac:dyDescent="0.2">
      <c r="A244" s="2"/>
      <c r="B244" s="2"/>
      <c r="C244" s="2"/>
      <c r="D244" s="2"/>
      <c r="E244" s="2"/>
      <c r="F244" s="2"/>
      <c r="G244" s="5"/>
      <c r="H244" s="2"/>
      <c r="I244" s="2"/>
    </row>
    <row r="245" spans="1:9" x14ac:dyDescent="0.2">
      <c r="A245" s="2"/>
      <c r="B245" s="2"/>
      <c r="C245" s="2"/>
      <c r="D245" s="2"/>
      <c r="E245" s="2"/>
      <c r="F245" s="2"/>
      <c r="G245" s="5"/>
      <c r="H245" s="2"/>
      <c r="I245" s="2"/>
    </row>
    <row r="246" spans="1:9" x14ac:dyDescent="0.2">
      <c r="A246" s="2"/>
      <c r="B246" s="2"/>
      <c r="C246" s="2"/>
      <c r="D246" s="2"/>
      <c r="E246" s="2"/>
      <c r="F246" s="2"/>
      <c r="G246" s="5"/>
      <c r="H246" s="2"/>
      <c r="I246" s="2"/>
    </row>
    <row r="247" spans="1:9" x14ac:dyDescent="0.2">
      <c r="A247" s="2"/>
      <c r="B247" s="2"/>
      <c r="C247" s="2"/>
      <c r="D247" s="2"/>
      <c r="E247" s="2"/>
      <c r="F247" s="2"/>
      <c r="G247" s="5"/>
      <c r="H247" s="2"/>
      <c r="I247" s="2"/>
    </row>
    <row r="248" spans="1:9" x14ac:dyDescent="0.2">
      <c r="A248" s="2"/>
      <c r="B248" s="2"/>
      <c r="C248" s="2"/>
      <c r="D248" s="2"/>
      <c r="E248" s="2"/>
      <c r="F248" s="2"/>
      <c r="G248" s="5"/>
      <c r="H248" s="2"/>
      <c r="I248" s="2"/>
    </row>
    <row r="249" spans="1:9" x14ac:dyDescent="0.2">
      <c r="A249" s="2"/>
      <c r="B249" s="2"/>
      <c r="C249" s="2"/>
      <c r="D249" s="2"/>
      <c r="E249" s="2"/>
      <c r="F249" s="2"/>
      <c r="G249" s="5"/>
      <c r="H249" s="2"/>
      <c r="I249" s="2"/>
    </row>
    <row r="250" spans="1:9" x14ac:dyDescent="0.2">
      <c r="A250" s="2"/>
      <c r="B250" s="2"/>
      <c r="C250" s="2"/>
      <c r="D250" s="2"/>
      <c r="E250" s="2"/>
      <c r="F250" s="2"/>
      <c r="G250" s="5"/>
      <c r="H250" s="2"/>
      <c r="I250" s="2"/>
    </row>
    <row r="251" spans="1:9" x14ac:dyDescent="0.2">
      <c r="A251" s="2"/>
      <c r="B251" s="2"/>
      <c r="C251" s="2"/>
      <c r="D251" s="2"/>
      <c r="E251" s="2"/>
      <c r="F251" s="2"/>
      <c r="G251" s="5"/>
      <c r="H251" s="2"/>
      <c r="I251" s="2"/>
    </row>
    <row r="252" spans="1:9" x14ac:dyDescent="0.2">
      <c r="A252" s="2"/>
      <c r="B252" s="2"/>
      <c r="C252" s="2"/>
      <c r="D252" s="2"/>
      <c r="E252" s="2"/>
      <c r="F252" s="2"/>
      <c r="G252" s="5"/>
      <c r="H252" s="2"/>
      <c r="I252" s="2"/>
    </row>
    <row r="253" spans="1:9" x14ac:dyDescent="0.2">
      <c r="A253" s="2"/>
      <c r="B253" s="2"/>
      <c r="C253" s="2"/>
      <c r="D253" s="2"/>
      <c r="E253" s="2"/>
      <c r="F253" s="2"/>
      <c r="G253" s="5"/>
      <c r="H253" s="2"/>
      <c r="I253" s="2"/>
    </row>
    <row r="254" spans="1:9" x14ac:dyDescent="0.2">
      <c r="A254" s="2"/>
      <c r="B254" s="2"/>
      <c r="C254" s="2"/>
      <c r="D254" s="2"/>
      <c r="E254" s="2"/>
      <c r="F254" s="2"/>
      <c r="G254" s="5"/>
      <c r="H254" s="2"/>
      <c r="I254" s="2"/>
    </row>
    <row r="255" spans="1:9" x14ac:dyDescent="0.2">
      <c r="A255" s="2"/>
      <c r="B255" s="2"/>
      <c r="C255" s="2"/>
      <c r="D255" s="2"/>
      <c r="E255" s="2"/>
      <c r="F255" s="2"/>
      <c r="G255" s="5"/>
      <c r="H255" s="2"/>
      <c r="I255" s="2"/>
    </row>
    <row r="256" spans="1:9" x14ac:dyDescent="0.2">
      <c r="A256" s="2"/>
      <c r="B256" s="2"/>
      <c r="C256" s="2"/>
      <c r="D256" s="2"/>
      <c r="E256" s="2"/>
      <c r="F256" s="2"/>
      <c r="G256" s="5"/>
      <c r="H256" s="2"/>
      <c r="I256" s="2"/>
    </row>
    <row r="257" spans="1:9" x14ac:dyDescent="0.2">
      <c r="A257" s="2"/>
      <c r="B257" s="2"/>
      <c r="C257" s="2"/>
      <c r="D257" s="2"/>
      <c r="E257" s="2"/>
      <c r="F257" s="2"/>
      <c r="G257" s="5"/>
      <c r="H257" s="2"/>
      <c r="I257" s="2"/>
    </row>
    <row r="258" spans="1:9" x14ac:dyDescent="0.2">
      <c r="A258" s="2"/>
      <c r="B258" s="2"/>
      <c r="C258" s="2"/>
      <c r="D258" s="2"/>
      <c r="E258" s="2"/>
      <c r="F258" s="2"/>
      <c r="G258" s="5"/>
      <c r="H258" s="2"/>
      <c r="I258" s="2"/>
    </row>
    <row r="259" spans="1:9" x14ac:dyDescent="0.2">
      <c r="A259" s="2"/>
      <c r="B259" s="2"/>
      <c r="C259" s="2"/>
      <c r="D259" s="2"/>
      <c r="E259" s="2"/>
      <c r="F259" s="2"/>
      <c r="G259" s="5"/>
      <c r="H259" s="2"/>
      <c r="I259" s="2"/>
    </row>
    <row r="260" spans="1:9" x14ac:dyDescent="0.2">
      <c r="A260" s="2"/>
      <c r="B260" s="2"/>
      <c r="C260" s="2"/>
      <c r="D260" s="2"/>
      <c r="E260" s="2"/>
      <c r="F260" s="2"/>
      <c r="G260" s="5"/>
      <c r="H260" s="2"/>
      <c r="I260" s="2"/>
    </row>
    <row r="261" spans="1:9" x14ac:dyDescent="0.2">
      <c r="A261" s="2"/>
      <c r="B261" s="2"/>
      <c r="C261" s="2"/>
      <c r="D261" s="2"/>
      <c r="E261" s="2"/>
      <c r="F261" s="2"/>
      <c r="G261" s="5"/>
      <c r="H261" s="2"/>
      <c r="I261" s="2"/>
    </row>
    <row r="262" spans="1:9" x14ac:dyDescent="0.2">
      <c r="A262" s="2"/>
      <c r="B262" s="2"/>
      <c r="C262" s="2"/>
      <c r="D262" s="2"/>
      <c r="E262" s="2"/>
      <c r="F262" s="2"/>
      <c r="G262" s="5"/>
      <c r="H262" s="2"/>
      <c r="I262" s="2"/>
    </row>
    <row r="263" spans="1:9" x14ac:dyDescent="0.2">
      <c r="A263" s="2"/>
      <c r="B263" s="2"/>
      <c r="C263" s="2"/>
      <c r="D263" s="2"/>
      <c r="E263" s="2"/>
      <c r="F263" s="2"/>
      <c r="G263" s="5"/>
      <c r="H263" s="2"/>
      <c r="I263" s="2"/>
    </row>
    <row r="264" spans="1:9" x14ac:dyDescent="0.2">
      <c r="A264" s="2"/>
      <c r="B264" s="2"/>
      <c r="C264" s="2"/>
      <c r="D264" s="2"/>
      <c r="E264" s="2"/>
      <c r="F264" s="2"/>
      <c r="G264" s="5"/>
      <c r="H264" s="2"/>
      <c r="I264" s="2"/>
    </row>
    <row r="265" spans="1:9" x14ac:dyDescent="0.2">
      <c r="A265" s="2"/>
      <c r="B265" s="2"/>
      <c r="C265" s="2"/>
      <c r="D265" s="2"/>
      <c r="E265" s="2"/>
      <c r="F265" s="2"/>
      <c r="G265" s="5"/>
      <c r="H265" s="2"/>
      <c r="I265" s="2"/>
    </row>
    <row r="266" spans="1:9" x14ac:dyDescent="0.2">
      <c r="A266" s="2"/>
      <c r="B266" s="2"/>
      <c r="C266" s="2"/>
      <c r="D266" s="2"/>
      <c r="E266" s="2"/>
      <c r="F266" s="2"/>
      <c r="G266" s="5"/>
      <c r="H266" s="2"/>
      <c r="I266" s="2"/>
    </row>
    <row r="267" spans="1:9" x14ac:dyDescent="0.2">
      <c r="A267" s="2"/>
      <c r="B267" s="2"/>
      <c r="C267" s="2"/>
      <c r="D267" s="2"/>
      <c r="E267" s="2"/>
      <c r="F267" s="2"/>
      <c r="G267" s="5"/>
      <c r="H267" s="2"/>
      <c r="I267" s="2"/>
    </row>
    <row r="268" spans="1:9" x14ac:dyDescent="0.2">
      <c r="A268" s="2"/>
      <c r="B268" s="2"/>
      <c r="C268" s="2"/>
      <c r="D268" s="2"/>
      <c r="E268" s="2"/>
      <c r="F268" s="2"/>
      <c r="G268" s="5"/>
      <c r="H268" s="2"/>
      <c r="I268" s="2"/>
    </row>
    <row r="269" spans="1:9" x14ac:dyDescent="0.2">
      <c r="A269" s="2"/>
      <c r="B269" s="2"/>
      <c r="C269" s="2"/>
      <c r="D269" s="2"/>
      <c r="E269" s="2"/>
      <c r="F269" s="2"/>
      <c r="G269" s="5"/>
      <c r="H269" s="2"/>
      <c r="I269" s="2"/>
    </row>
    <row r="270" spans="1:9" x14ac:dyDescent="0.2">
      <c r="A270" s="2"/>
      <c r="B270" s="2"/>
      <c r="C270" s="2"/>
      <c r="D270" s="2"/>
      <c r="E270" s="2"/>
      <c r="F270" s="2"/>
      <c r="G270" s="5"/>
      <c r="H270" s="2"/>
      <c r="I270" s="2"/>
    </row>
    <row r="271" spans="1:9" x14ac:dyDescent="0.2">
      <c r="A271" s="2"/>
      <c r="B271" s="2"/>
      <c r="C271" s="2"/>
      <c r="D271" s="2"/>
      <c r="E271" s="2"/>
      <c r="F271" s="2"/>
      <c r="G271" s="5"/>
      <c r="H271" s="2"/>
      <c r="I271" s="2"/>
    </row>
    <row r="272" spans="1:9" x14ac:dyDescent="0.2">
      <c r="A272" s="2"/>
      <c r="B272" s="2"/>
      <c r="C272" s="2"/>
      <c r="D272" s="2"/>
      <c r="E272" s="2"/>
      <c r="F272" s="2"/>
      <c r="G272" s="5"/>
      <c r="H272" s="2"/>
      <c r="I272" s="2"/>
    </row>
    <row r="273" spans="1:9" x14ac:dyDescent="0.2">
      <c r="A273" s="2"/>
      <c r="B273" s="2"/>
      <c r="C273" s="2"/>
      <c r="D273" s="2"/>
      <c r="E273" s="2"/>
      <c r="F273" s="2"/>
      <c r="G273" s="5"/>
      <c r="H273" s="2"/>
      <c r="I273" s="2"/>
    </row>
    <row r="274" spans="1:9" x14ac:dyDescent="0.2">
      <c r="A274" s="2"/>
      <c r="B274" s="2"/>
      <c r="C274" s="2"/>
      <c r="D274" s="2"/>
      <c r="E274" s="2"/>
      <c r="F274" s="2"/>
      <c r="G274" s="5"/>
      <c r="H274" s="2"/>
      <c r="I274" s="2"/>
    </row>
    <row r="275" spans="1:9" x14ac:dyDescent="0.2">
      <c r="A275" s="2"/>
      <c r="B275" s="2"/>
      <c r="C275" s="2"/>
      <c r="D275" s="2"/>
      <c r="E275" s="2"/>
      <c r="F275" s="2"/>
      <c r="G275" s="5"/>
      <c r="H275" s="2"/>
      <c r="I275" s="2"/>
    </row>
    <row r="276" spans="1:9" x14ac:dyDescent="0.2">
      <c r="A276" s="2"/>
      <c r="B276" s="2"/>
      <c r="C276" s="2"/>
      <c r="D276" s="2"/>
      <c r="E276" s="2"/>
      <c r="F276" s="2"/>
      <c r="G276" s="5"/>
      <c r="H276" s="2"/>
      <c r="I276" s="2"/>
    </row>
    <row r="277" spans="1:9" x14ac:dyDescent="0.2">
      <c r="A277" s="2"/>
      <c r="B277" s="2"/>
      <c r="C277" s="2"/>
      <c r="D277" s="2"/>
      <c r="E277" s="2"/>
      <c r="F277" s="2"/>
      <c r="G277" s="5"/>
      <c r="H277" s="2"/>
      <c r="I277" s="2"/>
    </row>
    <row r="278" spans="1:9" x14ac:dyDescent="0.2">
      <c r="A278" s="2"/>
      <c r="B278" s="2"/>
      <c r="C278" s="2"/>
      <c r="D278" s="2"/>
      <c r="E278" s="2"/>
      <c r="F278" s="2"/>
      <c r="G278" s="5"/>
      <c r="H278" s="2"/>
      <c r="I278" s="2"/>
    </row>
    <row r="279" spans="1:9" x14ac:dyDescent="0.2">
      <c r="A279" s="2"/>
      <c r="B279" s="2"/>
      <c r="C279" s="2"/>
      <c r="D279" s="2"/>
      <c r="E279" s="2"/>
      <c r="F279" s="2"/>
      <c r="G279" s="5"/>
      <c r="H279" s="2"/>
      <c r="I279" s="2"/>
    </row>
    <row r="280" spans="1:9" x14ac:dyDescent="0.2">
      <c r="A280" s="2"/>
      <c r="B280" s="2"/>
      <c r="C280" s="2"/>
      <c r="D280" s="2"/>
      <c r="E280" s="2"/>
      <c r="F280" s="2"/>
      <c r="G280" s="5"/>
      <c r="H280" s="2"/>
      <c r="I280" s="2"/>
    </row>
    <row r="281" spans="1:9" x14ac:dyDescent="0.2">
      <c r="A281" s="2"/>
      <c r="B281" s="2"/>
      <c r="C281" s="2"/>
      <c r="D281" s="2"/>
      <c r="E281" s="2"/>
      <c r="F281" s="2"/>
      <c r="G281" s="5"/>
      <c r="H281" s="2"/>
      <c r="I281" s="2"/>
    </row>
    <row r="282" spans="1:9" x14ac:dyDescent="0.2">
      <c r="A282" s="2"/>
      <c r="B282" s="2"/>
      <c r="C282" s="2"/>
      <c r="D282" s="2"/>
      <c r="E282" s="2"/>
      <c r="F282" s="2"/>
      <c r="G282" s="5"/>
      <c r="H282" s="2"/>
      <c r="I282" s="2"/>
    </row>
    <row r="283" spans="1:9" x14ac:dyDescent="0.2">
      <c r="A283" s="2"/>
      <c r="B283" s="2"/>
      <c r="C283" s="2"/>
      <c r="D283" s="2"/>
      <c r="E283" s="2"/>
      <c r="F283" s="2"/>
      <c r="G283" s="5"/>
      <c r="H283" s="2"/>
      <c r="I283" s="2"/>
    </row>
    <row r="284" spans="1:9" x14ac:dyDescent="0.2">
      <c r="A284" s="2"/>
      <c r="B284" s="2"/>
      <c r="C284" s="2"/>
      <c r="D284" s="2"/>
      <c r="E284" s="2"/>
      <c r="F284" s="2"/>
      <c r="G284" s="5"/>
      <c r="H284" s="2"/>
      <c r="I284" s="2"/>
    </row>
    <row r="285" spans="1:9" x14ac:dyDescent="0.2">
      <c r="A285" s="2"/>
      <c r="B285" s="2"/>
      <c r="C285" s="2"/>
      <c r="D285" s="2"/>
      <c r="E285" s="2"/>
      <c r="F285" s="2"/>
      <c r="G285" s="5"/>
      <c r="H285" s="2"/>
      <c r="I285" s="2"/>
    </row>
    <row r="286" spans="1:9" x14ac:dyDescent="0.2">
      <c r="A286" s="2"/>
      <c r="B286" s="2"/>
      <c r="C286" s="2"/>
      <c r="D286" s="2"/>
      <c r="E286" s="2"/>
      <c r="F286" s="2"/>
      <c r="G286" s="5"/>
      <c r="H286" s="2"/>
      <c r="I286" s="2"/>
    </row>
    <row r="287" spans="1:9" x14ac:dyDescent="0.2">
      <c r="A287" s="2"/>
      <c r="B287" s="2"/>
      <c r="C287" s="2"/>
      <c r="D287" s="2"/>
      <c r="E287" s="2"/>
      <c r="F287" s="2"/>
      <c r="G287" s="5"/>
      <c r="H287" s="2"/>
      <c r="I287" s="2"/>
    </row>
    <row r="288" spans="1:9" x14ac:dyDescent="0.2">
      <c r="A288" s="2"/>
      <c r="B288" s="2"/>
      <c r="C288" s="2"/>
      <c r="D288" s="2"/>
      <c r="E288" s="2"/>
      <c r="F288" s="2"/>
      <c r="G288" s="5"/>
      <c r="H288" s="2"/>
      <c r="I288" s="2"/>
    </row>
    <row r="289" spans="1:9" x14ac:dyDescent="0.2">
      <c r="A289" s="2"/>
      <c r="B289" s="2"/>
      <c r="C289" s="2"/>
      <c r="D289" s="2"/>
      <c r="E289" s="2"/>
      <c r="F289" s="2"/>
      <c r="G289" s="5"/>
      <c r="H289" s="2"/>
      <c r="I289" s="2"/>
    </row>
    <row r="290" spans="1:9" x14ac:dyDescent="0.2">
      <c r="A290" s="2"/>
      <c r="B290" s="2"/>
      <c r="C290" s="2"/>
      <c r="D290" s="2"/>
      <c r="E290" s="2"/>
      <c r="F290" s="2"/>
      <c r="G290" s="5"/>
      <c r="H290" s="2"/>
      <c r="I290" s="2"/>
    </row>
    <row r="291" spans="1:9" x14ac:dyDescent="0.2">
      <c r="A291" s="2"/>
      <c r="B291" s="2"/>
      <c r="C291" s="2"/>
      <c r="D291" s="2"/>
      <c r="E291" s="2"/>
      <c r="F291" s="2"/>
      <c r="G291" s="5"/>
      <c r="H291" s="2"/>
      <c r="I291" s="2"/>
    </row>
    <row r="292" spans="1:9" x14ac:dyDescent="0.2">
      <c r="A292" s="2"/>
      <c r="B292" s="2"/>
      <c r="C292" s="2"/>
      <c r="D292" s="2"/>
      <c r="E292" s="2"/>
      <c r="F292" s="2"/>
      <c r="G292" s="5"/>
      <c r="H292" s="2"/>
      <c r="I292" s="2"/>
    </row>
    <row r="293" spans="1:9" x14ac:dyDescent="0.2">
      <c r="A293" s="2"/>
      <c r="B293" s="2"/>
      <c r="C293" s="2"/>
      <c r="D293" s="2"/>
      <c r="E293" s="2"/>
      <c r="F293" s="2"/>
      <c r="G293" s="5"/>
      <c r="H293" s="2"/>
      <c r="I293" s="2"/>
    </row>
    <row r="294" spans="1:9" x14ac:dyDescent="0.2">
      <c r="A294" s="2"/>
      <c r="B294" s="2"/>
      <c r="C294" s="2"/>
      <c r="D294" s="2"/>
      <c r="E294" s="2"/>
      <c r="F294" s="2"/>
      <c r="G294" s="5"/>
      <c r="H294" s="2"/>
      <c r="I294" s="2"/>
    </row>
    <row r="295" spans="1:9" x14ac:dyDescent="0.2">
      <c r="A295" s="2"/>
      <c r="B295" s="2"/>
      <c r="C295" s="2"/>
      <c r="D295" s="2"/>
      <c r="E295" s="2"/>
      <c r="F295" s="2"/>
      <c r="G295" s="5"/>
      <c r="H295" s="2"/>
      <c r="I295" s="2"/>
    </row>
    <row r="296" spans="1:9" x14ac:dyDescent="0.2">
      <c r="A296" s="2"/>
      <c r="B296" s="2"/>
      <c r="C296" s="2"/>
      <c r="D296" s="2"/>
      <c r="E296" s="2"/>
      <c r="F296" s="2"/>
      <c r="G296" s="5"/>
      <c r="H296" s="2"/>
      <c r="I296" s="2"/>
    </row>
    <row r="297" spans="1:9" x14ac:dyDescent="0.2">
      <c r="A297" s="2"/>
      <c r="B297" s="2"/>
      <c r="C297" s="2"/>
      <c r="D297" s="2"/>
      <c r="E297" s="2"/>
      <c r="F297" s="2"/>
      <c r="G297" s="5"/>
      <c r="H297" s="2"/>
      <c r="I297" s="2"/>
    </row>
    <row r="298" spans="1:9" x14ac:dyDescent="0.2">
      <c r="A298" s="2"/>
      <c r="B298" s="2"/>
      <c r="C298" s="2"/>
      <c r="D298" s="2"/>
      <c r="E298" s="2"/>
      <c r="F298" s="2"/>
      <c r="G298" s="5"/>
      <c r="H298" s="2"/>
      <c r="I298" s="2"/>
    </row>
    <row r="299" spans="1:9" x14ac:dyDescent="0.2">
      <c r="A299" s="2"/>
      <c r="B299" s="2"/>
      <c r="C299" s="2"/>
      <c r="D299" s="2"/>
      <c r="E299" s="2"/>
      <c r="F299" s="2"/>
      <c r="G299" s="5"/>
      <c r="H299" s="2"/>
      <c r="I299" s="2"/>
    </row>
    <row r="300" spans="1:9" x14ac:dyDescent="0.2">
      <c r="A300" s="2"/>
      <c r="B300" s="2"/>
      <c r="C300" s="2"/>
      <c r="D300" s="2"/>
      <c r="E300" s="2"/>
      <c r="F300" s="2"/>
      <c r="G300" s="5"/>
      <c r="H300" s="2"/>
      <c r="I300" s="2"/>
    </row>
    <row r="301" spans="1:9" x14ac:dyDescent="0.2">
      <c r="A301" s="2"/>
      <c r="B301" s="2"/>
      <c r="C301" s="2"/>
      <c r="D301" s="2"/>
      <c r="E301" s="2"/>
      <c r="F301" s="2"/>
      <c r="G301" s="5"/>
      <c r="H301" s="2"/>
      <c r="I301" s="2"/>
    </row>
    <row r="302" spans="1:9" x14ac:dyDescent="0.2">
      <c r="A302" s="2"/>
      <c r="B302" s="2"/>
      <c r="C302" s="2"/>
      <c r="D302" s="2"/>
      <c r="E302" s="2"/>
      <c r="F302" s="2"/>
      <c r="G302" s="5"/>
      <c r="H302" s="2"/>
      <c r="I302" s="2"/>
    </row>
    <row r="303" spans="1:9" x14ac:dyDescent="0.2">
      <c r="A303" s="2"/>
      <c r="B303" s="2"/>
      <c r="C303" s="2"/>
      <c r="D303" s="2"/>
      <c r="E303" s="2"/>
      <c r="F303" s="2"/>
      <c r="G303" s="5"/>
      <c r="H303" s="2"/>
      <c r="I303" s="2"/>
    </row>
    <row r="304" spans="1:9" x14ac:dyDescent="0.2">
      <c r="A304" s="2"/>
      <c r="B304" s="2"/>
      <c r="C304" s="2"/>
      <c r="D304" s="2"/>
      <c r="E304" s="2"/>
      <c r="F304" s="2"/>
      <c r="G304" s="5"/>
      <c r="H304" s="2"/>
      <c r="I304" s="2"/>
    </row>
    <row r="305" spans="1:9" x14ac:dyDescent="0.2">
      <c r="A305" s="2"/>
      <c r="B305" s="2"/>
      <c r="C305" s="2"/>
      <c r="D305" s="2"/>
      <c r="E305" s="2"/>
      <c r="F305" s="2"/>
      <c r="G305" s="5"/>
      <c r="H305" s="2"/>
      <c r="I305" s="2"/>
    </row>
    <row r="306" spans="1:9" x14ac:dyDescent="0.2">
      <c r="A306" s="2"/>
      <c r="B306" s="2"/>
      <c r="C306" s="2"/>
      <c r="D306" s="2"/>
      <c r="E306" s="2"/>
      <c r="F306" s="2"/>
      <c r="G306" s="5"/>
      <c r="H306" s="2"/>
      <c r="I306" s="2"/>
    </row>
    <row r="307" spans="1:9" x14ac:dyDescent="0.2">
      <c r="A307" s="2"/>
      <c r="B307" s="2"/>
      <c r="C307" s="2"/>
      <c r="D307" s="2"/>
      <c r="E307" s="2"/>
      <c r="F307" s="2"/>
      <c r="G307" s="5"/>
      <c r="H307" s="2"/>
      <c r="I307" s="2"/>
    </row>
    <row r="308" spans="1:9" x14ac:dyDescent="0.2">
      <c r="A308" s="2"/>
      <c r="B308" s="2"/>
      <c r="C308" s="2"/>
      <c r="D308" s="2"/>
      <c r="E308" s="2"/>
      <c r="F308" s="2"/>
      <c r="G308" s="5"/>
      <c r="H308" s="2"/>
      <c r="I308" s="2"/>
    </row>
    <row r="309" spans="1:9" x14ac:dyDescent="0.2">
      <c r="A309" s="2"/>
      <c r="B309" s="2"/>
      <c r="C309" s="2"/>
      <c r="D309" s="2"/>
      <c r="E309" s="2"/>
      <c r="F309" s="2"/>
      <c r="G309" s="5"/>
      <c r="H309" s="2"/>
      <c r="I309" s="2"/>
    </row>
    <row r="310" spans="1:9" x14ac:dyDescent="0.2">
      <c r="A310" s="2"/>
      <c r="B310" s="2"/>
      <c r="C310" s="2"/>
      <c r="D310" s="2"/>
      <c r="E310" s="2"/>
      <c r="F310" s="2"/>
      <c r="G310" s="5"/>
      <c r="H310" s="2"/>
      <c r="I310" s="2"/>
    </row>
    <row r="311" spans="1:9" x14ac:dyDescent="0.2">
      <c r="A311" s="2"/>
      <c r="B311" s="2"/>
      <c r="C311" s="2"/>
      <c r="D311" s="2"/>
      <c r="E311" s="2"/>
      <c r="F311" s="2"/>
      <c r="G311" s="5"/>
      <c r="H311" s="2"/>
      <c r="I311" s="2"/>
    </row>
    <row r="312" spans="1:9" x14ac:dyDescent="0.2">
      <c r="A312" s="2"/>
      <c r="B312" s="2"/>
      <c r="C312" s="2"/>
      <c r="D312" s="2"/>
      <c r="E312" s="2"/>
      <c r="F312" s="2"/>
      <c r="G312" s="5"/>
      <c r="H312" s="2"/>
      <c r="I312" s="2"/>
    </row>
    <row r="313" spans="1:9" x14ac:dyDescent="0.2">
      <c r="A313" s="2"/>
      <c r="B313" s="2"/>
      <c r="C313" s="2"/>
      <c r="D313" s="2"/>
      <c r="E313" s="2"/>
      <c r="F313" s="2"/>
      <c r="G313" s="5"/>
      <c r="H313" s="2"/>
      <c r="I313" s="2"/>
    </row>
    <row r="314" spans="1:9" x14ac:dyDescent="0.2">
      <c r="A314" s="2"/>
      <c r="B314" s="2"/>
      <c r="C314" s="2"/>
      <c r="D314" s="2"/>
      <c r="E314" s="2"/>
      <c r="F314" s="2"/>
      <c r="G314" s="5"/>
      <c r="H314" s="2"/>
      <c r="I314" s="2"/>
    </row>
    <row r="315" spans="1:9" x14ac:dyDescent="0.2">
      <c r="A315" s="2"/>
      <c r="B315" s="2"/>
      <c r="C315" s="2"/>
      <c r="D315" s="2"/>
      <c r="E315" s="2"/>
      <c r="F315" s="2"/>
      <c r="G315" s="5"/>
      <c r="H315" s="2"/>
      <c r="I315" s="2"/>
    </row>
    <row r="316" spans="1:9" x14ac:dyDescent="0.2">
      <c r="A316" s="2"/>
      <c r="B316" s="2"/>
      <c r="C316" s="2"/>
      <c r="D316" s="2"/>
      <c r="E316" s="2"/>
      <c r="F316" s="2"/>
      <c r="G316" s="5"/>
      <c r="H316" s="2"/>
      <c r="I316" s="2"/>
    </row>
    <row r="317" spans="1:9" x14ac:dyDescent="0.2">
      <c r="A317" s="2"/>
      <c r="B317" s="2"/>
      <c r="C317" s="2"/>
      <c r="D317" s="2"/>
      <c r="E317" s="2"/>
      <c r="F317" s="2"/>
      <c r="G317" s="5"/>
      <c r="H317" s="2"/>
      <c r="I317" s="2"/>
    </row>
    <row r="318" spans="1:9" x14ac:dyDescent="0.2">
      <c r="A318" s="2"/>
      <c r="B318" s="2"/>
      <c r="C318" s="2"/>
      <c r="D318" s="2"/>
      <c r="E318" s="2"/>
      <c r="F318" s="2"/>
      <c r="G318" s="5"/>
      <c r="H318" s="2"/>
      <c r="I318" s="2"/>
    </row>
    <row r="319" spans="1:9" x14ac:dyDescent="0.2">
      <c r="A319" s="2"/>
      <c r="B319" s="2"/>
      <c r="C319" s="2"/>
      <c r="D319" s="2"/>
      <c r="E319" s="2"/>
      <c r="F319" s="2"/>
      <c r="G319" s="5"/>
      <c r="H319" s="2"/>
      <c r="I319" s="2"/>
    </row>
    <row r="320" spans="1:9" x14ac:dyDescent="0.2">
      <c r="A320" s="2"/>
      <c r="B320" s="2"/>
      <c r="C320" s="2"/>
      <c r="D320" s="2"/>
      <c r="E320" s="2"/>
      <c r="F320" s="2"/>
      <c r="G320" s="5"/>
      <c r="H320" s="2"/>
      <c r="I320" s="2"/>
    </row>
    <row r="321" spans="1:9" x14ac:dyDescent="0.2">
      <c r="A321" s="2"/>
      <c r="B321" s="2"/>
      <c r="C321" s="2"/>
      <c r="D321" s="2"/>
      <c r="E321" s="2"/>
      <c r="F321" s="2"/>
      <c r="G321" s="5"/>
      <c r="H321" s="2"/>
      <c r="I321" s="2"/>
    </row>
    <row r="322" spans="1:9" x14ac:dyDescent="0.2">
      <c r="A322" s="2"/>
      <c r="B322" s="2"/>
      <c r="C322" s="2"/>
      <c r="D322" s="2"/>
      <c r="E322" s="2"/>
      <c r="F322" s="2"/>
      <c r="G322" s="5"/>
      <c r="H322" s="2"/>
      <c r="I322" s="2"/>
    </row>
    <row r="323" spans="1:9" x14ac:dyDescent="0.2">
      <c r="A323" s="2"/>
      <c r="B323" s="2"/>
      <c r="C323" s="2"/>
      <c r="D323" s="2"/>
      <c r="E323" s="2"/>
      <c r="F323" s="2"/>
      <c r="G323" s="5"/>
      <c r="H323" s="2"/>
      <c r="I323" s="2"/>
    </row>
    <row r="324" spans="1:9" x14ac:dyDescent="0.2">
      <c r="A324" s="2"/>
      <c r="B324" s="2"/>
      <c r="C324" s="2"/>
      <c r="D324" s="2"/>
      <c r="E324" s="2"/>
      <c r="F324" s="2"/>
      <c r="G324" s="5"/>
      <c r="H324" s="2"/>
      <c r="I324" s="2"/>
    </row>
    <row r="325" spans="1:9" x14ac:dyDescent="0.2">
      <c r="A325" s="2"/>
      <c r="B325" s="2"/>
      <c r="C325" s="2"/>
      <c r="D325" s="2"/>
      <c r="E325" s="2"/>
      <c r="F325" s="2"/>
      <c r="G325" s="5"/>
      <c r="H325" s="2"/>
      <c r="I325" s="2"/>
    </row>
    <row r="326" spans="1:9" x14ac:dyDescent="0.2">
      <c r="A326" s="2"/>
      <c r="B326" s="2"/>
      <c r="C326" s="2"/>
      <c r="D326" s="2"/>
      <c r="E326" s="2"/>
      <c r="F326" s="2"/>
      <c r="G326" s="5"/>
      <c r="H326" s="2"/>
      <c r="I326" s="2"/>
    </row>
    <row r="327" spans="1:9" x14ac:dyDescent="0.2">
      <c r="A327" s="2"/>
      <c r="B327" s="2"/>
      <c r="C327" s="2"/>
      <c r="D327" s="2"/>
      <c r="E327" s="2"/>
      <c r="F327" s="2"/>
      <c r="G327" s="5"/>
      <c r="H327" s="2"/>
      <c r="I327" s="2"/>
    </row>
    <row r="328" spans="1:9" x14ac:dyDescent="0.2">
      <c r="A328" s="2"/>
      <c r="B328" s="2"/>
      <c r="C328" s="2"/>
      <c r="D328" s="2"/>
      <c r="E328" s="2"/>
      <c r="F328" s="2"/>
      <c r="G328" s="5"/>
      <c r="H328" s="2"/>
      <c r="I328" s="2"/>
    </row>
    <row r="329" spans="1:9" x14ac:dyDescent="0.2">
      <c r="A329" s="2"/>
      <c r="B329" s="2"/>
      <c r="C329" s="2"/>
      <c r="D329" s="2"/>
      <c r="E329" s="2"/>
      <c r="F329" s="2"/>
      <c r="G329" s="5"/>
      <c r="H329" s="2"/>
      <c r="I329" s="2"/>
    </row>
    <row r="330" spans="1:9" x14ac:dyDescent="0.2">
      <c r="A330" s="2"/>
      <c r="B330" s="2"/>
      <c r="C330" s="2"/>
      <c r="D330" s="2"/>
      <c r="E330" s="2"/>
      <c r="F330" s="2"/>
      <c r="G330" s="5"/>
      <c r="H330" s="2"/>
      <c r="I330" s="2"/>
    </row>
    <row r="331" spans="1:9" x14ac:dyDescent="0.2">
      <c r="A331" s="2"/>
      <c r="B331" s="2"/>
      <c r="C331" s="2"/>
      <c r="D331" s="2"/>
      <c r="E331" s="2"/>
      <c r="F331" s="2"/>
      <c r="G331" s="5"/>
      <c r="H331" s="2"/>
      <c r="I331" s="2"/>
    </row>
    <row r="332" spans="1:9" x14ac:dyDescent="0.2">
      <c r="A332" s="2"/>
      <c r="B332" s="2"/>
      <c r="C332" s="2"/>
      <c r="D332" s="2"/>
      <c r="E332" s="2"/>
      <c r="F332" s="2"/>
      <c r="G332" s="5"/>
      <c r="H332" s="2"/>
      <c r="I332" s="2"/>
    </row>
    <row r="333" spans="1:9" x14ac:dyDescent="0.2">
      <c r="A333" s="2"/>
      <c r="B333" s="2"/>
      <c r="C333" s="2"/>
      <c r="D333" s="2"/>
      <c r="E333" s="2"/>
      <c r="F333" s="2"/>
      <c r="G333" s="5"/>
      <c r="H333" s="2"/>
      <c r="I333" s="2"/>
    </row>
    <row r="334" spans="1:9" x14ac:dyDescent="0.2">
      <c r="A334" s="2"/>
      <c r="B334" s="2"/>
      <c r="C334" s="2"/>
      <c r="D334" s="2"/>
      <c r="E334" s="2"/>
      <c r="F334" s="2"/>
      <c r="G334" s="5"/>
      <c r="H334" s="2"/>
      <c r="I334" s="2"/>
    </row>
    <row r="335" spans="1:9" x14ac:dyDescent="0.2">
      <c r="A335" s="2"/>
      <c r="B335" s="2"/>
      <c r="C335" s="2"/>
      <c r="D335" s="2"/>
      <c r="E335" s="2"/>
      <c r="F335" s="2"/>
      <c r="G335" s="5"/>
      <c r="H335" s="2"/>
      <c r="I335" s="2"/>
    </row>
    <row r="336" spans="1:9" x14ac:dyDescent="0.2">
      <c r="A336" s="2"/>
      <c r="B336" s="2"/>
      <c r="C336" s="2"/>
      <c r="D336" s="2"/>
      <c r="E336" s="2"/>
      <c r="F336" s="2"/>
      <c r="G336" s="5"/>
      <c r="H336" s="2"/>
      <c r="I336" s="2"/>
    </row>
    <row r="337" spans="1:9" x14ac:dyDescent="0.2">
      <c r="A337" s="2"/>
      <c r="B337" s="2"/>
      <c r="C337" s="2"/>
      <c r="D337" s="2"/>
      <c r="E337" s="2"/>
      <c r="F337" s="2"/>
      <c r="G337" s="5"/>
      <c r="H337" s="2"/>
      <c r="I337" s="2"/>
    </row>
    <row r="338" spans="1:9" x14ac:dyDescent="0.2">
      <c r="A338" s="2"/>
      <c r="B338" s="2"/>
      <c r="C338" s="2"/>
      <c r="D338" s="2"/>
      <c r="E338" s="2"/>
      <c r="F338" s="2"/>
      <c r="G338" s="5"/>
      <c r="H338" s="2"/>
      <c r="I338" s="2"/>
    </row>
    <row r="339" spans="1:9" x14ac:dyDescent="0.2">
      <c r="A339" s="2"/>
      <c r="B339" s="2"/>
      <c r="C339" s="2"/>
      <c r="D339" s="2"/>
      <c r="E339" s="2"/>
      <c r="F339" s="2"/>
      <c r="G339" s="5"/>
      <c r="H339" s="2"/>
      <c r="I339" s="2"/>
    </row>
    <row r="340" spans="1:9" x14ac:dyDescent="0.2">
      <c r="A340" s="2"/>
      <c r="B340" s="2"/>
      <c r="C340" s="2"/>
      <c r="D340" s="2"/>
      <c r="E340" s="2"/>
      <c r="F340" s="2"/>
      <c r="G340" s="5"/>
      <c r="H340" s="2"/>
      <c r="I340" s="2"/>
    </row>
    <row r="341" spans="1:9" x14ac:dyDescent="0.2">
      <c r="A341" s="2"/>
      <c r="B341" s="2"/>
      <c r="C341" s="2"/>
      <c r="D341" s="2"/>
      <c r="E341" s="2"/>
      <c r="F341" s="2"/>
      <c r="G341" s="5"/>
      <c r="H341" s="2"/>
      <c r="I341" s="2"/>
    </row>
    <row r="342" spans="1:9" x14ac:dyDescent="0.2">
      <c r="A342" s="2"/>
      <c r="B342" s="2"/>
      <c r="C342" s="2"/>
      <c r="D342" s="2"/>
      <c r="E342" s="2"/>
      <c r="F342" s="2"/>
      <c r="G342" s="5"/>
      <c r="H342" s="2"/>
      <c r="I342" s="2"/>
    </row>
    <row r="343" spans="1:9" x14ac:dyDescent="0.2">
      <c r="A343" s="2"/>
      <c r="B343" s="2"/>
      <c r="C343" s="2"/>
      <c r="D343" s="2"/>
      <c r="E343" s="2"/>
      <c r="F343" s="2"/>
      <c r="G343" s="5"/>
      <c r="H343" s="2"/>
      <c r="I343" s="2"/>
    </row>
    <row r="344" spans="1:9" x14ac:dyDescent="0.2">
      <c r="A344" s="2"/>
      <c r="B344" s="2"/>
      <c r="C344" s="2"/>
      <c r="D344" s="2"/>
      <c r="E344" s="2"/>
      <c r="F344" s="2"/>
      <c r="G344" s="5"/>
      <c r="H344" s="2"/>
      <c r="I344" s="2"/>
    </row>
    <row r="345" spans="1:9" x14ac:dyDescent="0.2">
      <c r="A345" s="2"/>
      <c r="B345" s="2"/>
      <c r="C345" s="2"/>
      <c r="D345" s="2"/>
      <c r="E345" s="2"/>
      <c r="F345" s="2"/>
      <c r="G345" s="5"/>
      <c r="H345" s="2"/>
      <c r="I345" s="2"/>
    </row>
    <row r="346" spans="1:9" x14ac:dyDescent="0.2">
      <c r="A346" s="2"/>
      <c r="B346" s="2"/>
      <c r="C346" s="2"/>
      <c r="D346" s="2"/>
      <c r="E346" s="2"/>
      <c r="F346" s="2"/>
      <c r="G346" s="5"/>
      <c r="H346" s="2"/>
      <c r="I346" s="2"/>
    </row>
    <row r="347" spans="1:9" x14ac:dyDescent="0.2">
      <c r="A347" s="2"/>
      <c r="B347" s="2"/>
      <c r="C347" s="2"/>
      <c r="D347" s="2"/>
      <c r="E347" s="2"/>
      <c r="F347" s="2"/>
      <c r="G347" s="5"/>
      <c r="H347" s="2"/>
      <c r="I347" s="2"/>
    </row>
    <row r="348" spans="1:9" x14ac:dyDescent="0.2">
      <c r="A348" s="2"/>
      <c r="B348" s="2"/>
      <c r="C348" s="2"/>
      <c r="D348" s="2"/>
      <c r="E348" s="2"/>
      <c r="F348" s="2"/>
      <c r="G348" s="5"/>
      <c r="H348" s="2"/>
      <c r="I348" s="2"/>
    </row>
    <row r="349" spans="1:9" x14ac:dyDescent="0.2">
      <c r="A349" s="2"/>
      <c r="B349" s="2"/>
      <c r="C349" s="2"/>
      <c r="D349" s="2"/>
      <c r="E349" s="2"/>
      <c r="F349" s="2"/>
      <c r="G349" s="5"/>
      <c r="H349" s="2"/>
      <c r="I349" s="2"/>
    </row>
    <row r="350" spans="1:9" x14ac:dyDescent="0.2">
      <c r="A350" s="2"/>
      <c r="B350" s="2"/>
      <c r="C350" s="2"/>
      <c r="D350" s="2"/>
      <c r="E350" s="2"/>
      <c r="F350" s="2"/>
      <c r="G350" s="5"/>
      <c r="H350" s="2"/>
      <c r="I350" s="2"/>
    </row>
    <row r="351" spans="1:9" x14ac:dyDescent="0.2">
      <c r="A351" s="2"/>
      <c r="B351" s="2"/>
      <c r="C351" s="2"/>
      <c r="D351" s="2"/>
      <c r="E351" s="2"/>
      <c r="F351" s="2"/>
      <c r="G351" s="5"/>
      <c r="H351" s="2"/>
      <c r="I351" s="2"/>
    </row>
    <row r="352" spans="1:9" x14ac:dyDescent="0.2">
      <c r="A352" s="2"/>
      <c r="B352" s="2"/>
      <c r="C352" s="2"/>
      <c r="D352" s="2"/>
      <c r="E352" s="2"/>
      <c r="F352" s="2"/>
      <c r="G352" s="5"/>
      <c r="H352" s="2"/>
      <c r="I352" s="2"/>
    </row>
    <row r="353" spans="1:9" x14ac:dyDescent="0.2">
      <c r="A353" s="2"/>
      <c r="B353" s="2"/>
      <c r="C353" s="2"/>
      <c r="D353" s="2"/>
      <c r="E353" s="2"/>
      <c r="F353" s="2"/>
      <c r="G353" s="5"/>
      <c r="H353" s="2"/>
      <c r="I353" s="2"/>
    </row>
    <row r="354" spans="1:9" x14ac:dyDescent="0.2">
      <c r="A354" s="2"/>
      <c r="B354" s="2"/>
      <c r="C354" s="2"/>
      <c r="D354" s="2"/>
      <c r="E354" s="2"/>
      <c r="F354" s="2"/>
      <c r="G354" s="5"/>
      <c r="H354" s="2"/>
      <c r="I354" s="2"/>
    </row>
    <row r="355" spans="1:9" x14ac:dyDescent="0.2">
      <c r="A355" s="2"/>
      <c r="B355" s="2"/>
      <c r="C355" s="2"/>
      <c r="D355" s="2"/>
      <c r="E355" s="2"/>
      <c r="F355" s="2"/>
      <c r="G355" s="5"/>
      <c r="H355" s="2"/>
      <c r="I355" s="2"/>
    </row>
    <row r="356" spans="1:9" x14ac:dyDescent="0.2">
      <c r="A356" s="2"/>
      <c r="B356" s="2"/>
      <c r="C356" s="2"/>
      <c r="D356" s="2"/>
      <c r="E356" s="2"/>
      <c r="F356" s="2"/>
      <c r="G356" s="5"/>
      <c r="H356" s="2"/>
      <c r="I356" s="2"/>
    </row>
    <row r="357" spans="1:9" x14ac:dyDescent="0.2">
      <c r="A357" s="2"/>
      <c r="B357" s="2"/>
      <c r="C357" s="2"/>
      <c r="D357" s="2"/>
      <c r="E357" s="2"/>
      <c r="F357" s="2"/>
      <c r="G357" s="5"/>
      <c r="H357" s="2"/>
      <c r="I357" s="2"/>
    </row>
    <row r="358" spans="1:9" x14ac:dyDescent="0.2">
      <c r="A358" s="2"/>
      <c r="B358" s="2"/>
      <c r="C358" s="2"/>
      <c r="D358" s="2"/>
      <c r="E358" s="2"/>
      <c r="F358" s="2"/>
      <c r="G358" s="5"/>
      <c r="H358" s="2"/>
      <c r="I358" s="2"/>
    </row>
    <row r="359" spans="1:9" x14ac:dyDescent="0.2">
      <c r="A359" s="2"/>
      <c r="B359" s="2"/>
      <c r="C359" s="2"/>
      <c r="D359" s="2"/>
      <c r="E359" s="2"/>
      <c r="F359" s="2"/>
      <c r="G359" s="5"/>
      <c r="H359" s="2"/>
      <c r="I359" s="2"/>
    </row>
    <row r="360" spans="1:9" x14ac:dyDescent="0.2">
      <c r="A360" s="2"/>
      <c r="B360" s="2"/>
      <c r="C360" s="2"/>
      <c r="D360" s="2"/>
      <c r="E360" s="2"/>
      <c r="F360" s="2"/>
      <c r="G360" s="5"/>
      <c r="H360" s="2"/>
      <c r="I360" s="2"/>
    </row>
    <row r="361" spans="1:9" x14ac:dyDescent="0.2">
      <c r="A361" s="2"/>
      <c r="B361" s="2"/>
      <c r="C361" s="2"/>
      <c r="D361" s="2"/>
      <c r="E361" s="2"/>
      <c r="F361" s="2"/>
      <c r="G361" s="5"/>
      <c r="H361" s="2"/>
      <c r="I361" s="2"/>
    </row>
    <row r="362" spans="1:9" x14ac:dyDescent="0.2">
      <c r="A362" s="2"/>
      <c r="B362" s="2"/>
      <c r="C362" s="2"/>
      <c r="D362" s="2"/>
      <c r="E362" s="2"/>
      <c r="F362" s="2"/>
      <c r="G362" s="5"/>
      <c r="H362" s="2"/>
      <c r="I362" s="2"/>
    </row>
    <row r="363" spans="1:9" x14ac:dyDescent="0.2">
      <c r="A363" s="2"/>
      <c r="B363" s="2"/>
      <c r="C363" s="2"/>
      <c r="D363" s="2"/>
      <c r="E363" s="2"/>
      <c r="F363" s="2"/>
      <c r="G363" s="5"/>
      <c r="H363" s="2"/>
      <c r="I363" s="2"/>
    </row>
    <row r="364" spans="1:9" x14ac:dyDescent="0.2">
      <c r="A364" s="2"/>
      <c r="B364" s="2"/>
      <c r="C364" s="2"/>
      <c r="D364" s="2"/>
      <c r="E364" s="2"/>
      <c r="F364" s="2"/>
      <c r="G364" s="5"/>
      <c r="H364" s="2"/>
      <c r="I364" s="2"/>
    </row>
    <row r="365" spans="1:9" x14ac:dyDescent="0.2">
      <c r="A365" s="2"/>
      <c r="B365" s="2"/>
      <c r="C365" s="2"/>
      <c r="D365" s="2"/>
      <c r="E365" s="2"/>
      <c r="F365" s="2"/>
      <c r="G365" s="5"/>
      <c r="H365" s="2"/>
      <c r="I365" s="2"/>
    </row>
    <row r="366" spans="1:9" x14ac:dyDescent="0.2">
      <c r="A366" s="2"/>
      <c r="B366" s="2"/>
      <c r="C366" s="2"/>
      <c r="D366" s="2"/>
      <c r="E366" s="2"/>
      <c r="F366" s="2"/>
      <c r="G366" s="5"/>
      <c r="H366" s="2"/>
      <c r="I366" s="2"/>
    </row>
    <row r="367" spans="1:9" x14ac:dyDescent="0.2">
      <c r="A367" s="2"/>
      <c r="B367" s="2"/>
      <c r="C367" s="2"/>
      <c r="D367" s="2"/>
      <c r="E367" s="2"/>
      <c r="F367" s="2"/>
      <c r="G367" s="5"/>
      <c r="H367" s="2"/>
      <c r="I367" s="2"/>
    </row>
    <row r="368" spans="1:9" x14ac:dyDescent="0.2">
      <c r="A368" s="2"/>
      <c r="B368" s="2"/>
      <c r="C368" s="2"/>
      <c r="D368" s="2"/>
      <c r="E368" s="2"/>
      <c r="F368" s="2"/>
      <c r="G368" s="5"/>
      <c r="H368" s="2"/>
      <c r="I368" s="2"/>
    </row>
    <row r="369" spans="1:9" x14ac:dyDescent="0.2">
      <c r="A369" s="2"/>
      <c r="B369" s="2"/>
      <c r="C369" s="2"/>
      <c r="D369" s="2"/>
      <c r="E369" s="2"/>
      <c r="F369" s="2"/>
      <c r="G369" s="5"/>
      <c r="H369" s="2"/>
      <c r="I369" s="2"/>
    </row>
    <row r="370" spans="1:9" x14ac:dyDescent="0.2">
      <c r="A370" s="2"/>
      <c r="B370" s="2"/>
      <c r="C370" s="2"/>
      <c r="D370" s="2"/>
      <c r="E370" s="2"/>
      <c r="F370" s="2"/>
      <c r="G370" s="5"/>
      <c r="H370" s="2"/>
      <c r="I370" s="2"/>
    </row>
    <row r="371" spans="1:9" x14ac:dyDescent="0.2">
      <c r="A371" s="2"/>
      <c r="B371" s="2"/>
      <c r="C371" s="2"/>
      <c r="D371" s="2"/>
      <c r="E371" s="2"/>
      <c r="F371" s="2"/>
      <c r="G371" s="5"/>
      <c r="H371" s="2"/>
      <c r="I371" s="2"/>
    </row>
    <row r="372" spans="1:9" x14ac:dyDescent="0.2">
      <c r="A372" s="2"/>
      <c r="B372" s="2"/>
      <c r="C372" s="2"/>
      <c r="D372" s="2"/>
      <c r="E372" s="2"/>
      <c r="F372" s="2"/>
      <c r="G372" s="5"/>
      <c r="H372" s="2"/>
      <c r="I372" s="2"/>
    </row>
    <row r="373" spans="1:9" x14ac:dyDescent="0.2">
      <c r="A373" s="2"/>
      <c r="B373" s="2"/>
      <c r="C373" s="2"/>
      <c r="D373" s="2"/>
      <c r="E373" s="2"/>
      <c r="F373" s="2"/>
      <c r="G373" s="5"/>
      <c r="H373" s="2"/>
      <c r="I373" s="2"/>
    </row>
    <row r="374" spans="1:9" x14ac:dyDescent="0.2">
      <c r="A374" s="2"/>
      <c r="B374" s="2"/>
      <c r="C374" s="2"/>
      <c r="D374" s="2"/>
      <c r="E374" s="2"/>
      <c r="F374" s="2"/>
      <c r="G374" s="5"/>
      <c r="H374" s="2"/>
      <c r="I374" s="2"/>
    </row>
    <row r="375" spans="1:9" x14ac:dyDescent="0.2">
      <c r="A375" s="2"/>
      <c r="B375" s="2"/>
      <c r="C375" s="2"/>
      <c r="D375" s="2"/>
      <c r="E375" s="2"/>
      <c r="F375" s="2"/>
      <c r="G375" s="5"/>
      <c r="H375" s="2"/>
      <c r="I375" s="2"/>
    </row>
    <row r="376" spans="1:9" x14ac:dyDescent="0.2">
      <c r="A376" s="2"/>
      <c r="B376" s="2"/>
      <c r="C376" s="2"/>
      <c r="D376" s="2"/>
      <c r="E376" s="2"/>
      <c r="F376" s="2"/>
      <c r="G376" s="5"/>
      <c r="H376" s="2"/>
      <c r="I376" s="2"/>
    </row>
    <row r="377" spans="1:9" x14ac:dyDescent="0.2">
      <c r="A377" s="2"/>
      <c r="B377" s="2"/>
      <c r="C377" s="2"/>
      <c r="D377" s="2"/>
      <c r="E377" s="2"/>
      <c r="F377" s="2"/>
      <c r="G377" s="5"/>
      <c r="H377" s="2"/>
      <c r="I377" s="2"/>
    </row>
    <row r="378" spans="1:9" x14ac:dyDescent="0.2">
      <c r="A378" s="2"/>
      <c r="B378" s="2"/>
      <c r="C378" s="2"/>
      <c r="D378" s="2"/>
      <c r="E378" s="2"/>
      <c r="F378" s="2"/>
      <c r="G378" s="5"/>
      <c r="H378" s="2"/>
      <c r="I378" s="2"/>
    </row>
    <row r="379" spans="1:9" x14ac:dyDescent="0.2">
      <c r="A379" s="2"/>
      <c r="B379" s="2"/>
      <c r="C379" s="2"/>
      <c r="D379" s="2"/>
      <c r="E379" s="2"/>
      <c r="F379" s="2"/>
      <c r="G379" s="5"/>
      <c r="H379" s="2"/>
      <c r="I379" s="2"/>
    </row>
    <row r="380" spans="1:9" x14ac:dyDescent="0.2">
      <c r="A380" s="2"/>
      <c r="B380" s="2"/>
      <c r="C380" s="2"/>
      <c r="D380" s="2"/>
      <c r="E380" s="2"/>
      <c r="F380" s="2"/>
      <c r="G380" s="5"/>
      <c r="H380" s="2"/>
      <c r="I380" s="2"/>
    </row>
    <row r="381" spans="1:9" x14ac:dyDescent="0.2">
      <c r="A381" s="2"/>
      <c r="B381" s="2"/>
      <c r="C381" s="2"/>
      <c r="D381" s="2"/>
      <c r="E381" s="2"/>
      <c r="F381" s="2"/>
      <c r="G381" s="5"/>
      <c r="H381" s="2"/>
      <c r="I381" s="2"/>
    </row>
    <row r="382" spans="1:9" x14ac:dyDescent="0.2">
      <c r="A382" s="2"/>
      <c r="B382" s="2"/>
      <c r="C382" s="2"/>
      <c r="D382" s="2"/>
      <c r="E382" s="2"/>
      <c r="F382" s="2"/>
      <c r="G382" s="5"/>
      <c r="H382" s="2"/>
      <c r="I382" s="2"/>
    </row>
    <row r="383" spans="1:9" x14ac:dyDescent="0.2">
      <c r="A383" s="2"/>
      <c r="B383" s="2"/>
      <c r="C383" s="2"/>
      <c r="D383" s="2"/>
      <c r="E383" s="2"/>
      <c r="F383" s="2"/>
      <c r="G383" s="5"/>
      <c r="H383" s="2"/>
      <c r="I383" s="2"/>
    </row>
    <row r="384" spans="1:9" x14ac:dyDescent="0.2">
      <c r="A384" s="2"/>
      <c r="B384" s="2"/>
      <c r="C384" s="2"/>
      <c r="D384" s="2"/>
      <c r="E384" s="2"/>
      <c r="F384" s="2"/>
      <c r="G384" s="5"/>
      <c r="H384" s="2"/>
      <c r="I384" s="2"/>
    </row>
    <row r="385" spans="1:9" x14ac:dyDescent="0.2">
      <c r="A385" s="2"/>
      <c r="B385" s="2"/>
      <c r="C385" s="2"/>
      <c r="D385" s="2"/>
      <c r="E385" s="2"/>
      <c r="F385" s="2"/>
      <c r="G385" s="5"/>
      <c r="H385" s="2"/>
      <c r="I385" s="2"/>
    </row>
    <row r="386" spans="1:9" x14ac:dyDescent="0.2">
      <c r="A386" s="2"/>
      <c r="B386" s="2"/>
      <c r="C386" s="2"/>
      <c r="D386" s="2"/>
      <c r="E386" s="2"/>
      <c r="F386" s="2"/>
      <c r="G386" s="5"/>
      <c r="H386" s="2"/>
      <c r="I386" s="2"/>
    </row>
    <row r="387" spans="1:9" x14ac:dyDescent="0.2">
      <c r="A387" s="2"/>
      <c r="B387" s="2"/>
      <c r="C387" s="2"/>
      <c r="D387" s="2"/>
      <c r="E387" s="2"/>
      <c r="F387" s="2"/>
      <c r="G387" s="5"/>
      <c r="H387" s="2"/>
      <c r="I387" s="2"/>
    </row>
    <row r="388" spans="1:9" x14ac:dyDescent="0.2">
      <c r="A388" s="2"/>
      <c r="B388" s="2"/>
      <c r="C388" s="2"/>
      <c r="D388" s="2"/>
      <c r="E388" s="2"/>
      <c r="F388" s="2"/>
      <c r="G388" s="5"/>
      <c r="H388" s="2"/>
      <c r="I388" s="2"/>
    </row>
    <row r="389" spans="1:9" x14ac:dyDescent="0.2">
      <c r="A389" s="2"/>
      <c r="B389" s="2"/>
      <c r="C389" s="2"/>
      <c r="D389" s="2"/>
      <c r="E389" s="2"/>
      <c r="F389" s="2"/>
      <c r="G389" s="5"/>
      <c r="H389" s="2"/>
      <c r="I389" s="2"/>
    </row>
    <row r="390" spans="1:9" x14ac:dyDescent="0.2">
      <c r="A390" s="2"/>
      <c r="B390" s="2"/>
      <c r="C390" s="2"/>
      <c r="D390" s="2"/>
      <c r="E390" s="2"/>
      <c r="F390" s="2"/>
      <c r="G390" s="5"/>
      <c r="H390" s="2"/>
      <c r="I390" s="2"/>
    </row>
    <row r="391" spans="1:9" x14ac:dyDescent="0.2">
      <c r="A391" s="2"/>
      <c r="B391" s="2"/>
      <c r="C391" s="2"/>
      <c r="D391" s="2"/>
      <c r="E391" s="2"/>
      <c r="F391" s="2"/>
      <c r="G391" s="5"/>
      <c r="H391" s="2"/>
      <c r="I391" s="2"/>
    </row>
    <row r="392" spans="1:9" x14ac:dyDescent="0.2">
      <c r="A392" s="2"/>
      <c r="B392" s="2"/>
      <c r="C392" s="2"/>
      <c r="D392" s="2"/>
      <c r="E392" s="2"/>
      <c r="F392" s="2"/>
      <c r="G392" s="5"/>
      <c r="H392" s="2"/>
      <c r="I392" s="2"/>
    </row>
    <row r="393" spans="1:9" x14ac:dyDescent="0.2">
      <c r="A393" s="2"/>
      <c r="B393" s="2"/>
      <c r="C393" s="2"/>
      <c r="D393" s="2"/>
      <c r="E393" s="2"/>
      <c r="F393" s="2"/>
      <c r="G393" s="5"/>
      <c r="H393" s="2"/>
      <c r="I393" s="2"/>
    </row>
    <row r="394" spans="1:9" x14ac:dyDescent="0.2">
      <c r="A394" s="2"/>
      <c r="B394" s="2"/>
      <c r="C394" s="2"/>
      <c r="D394" s="2"/>
      <c r="E394" s="2"/>
      <c r="F394" s="2"/>
      <c r="G394" s="5"/>
      <c r="H394" s="2"/>
      <c r="I394" s="2"/>
    </row>
    <row r="395" spans="1:9" x14ac:dyDescent="0.2">
      <c r="A395" s="2"/>
      <c r="B395" s="2"/>
      <c r="C395" s="2"/>
      <c r="D395" s="2"/>
      <c r="E395" s="2"/>
      <c r="F395" s="2"/>
      <c r="G395" s="5"/>
      <c r="H395" s="2"/>
      <c r="I395" s="2"/>
    </row>
    <row r="396" spans="1:9" x14ac:dyDescent="0.2">
      <c r="A396" s="2"/>
      <c r="B396" s="2"/>
      <c r="C396" s="2"/>
      <c r="D396" s="2"/>
      <c r="E396" s="2"/>
      <c r="F396" s="2"/>
      <c r="G396" s="5"/>
      <c r="H396" s="2"/>
      <c r="I396" s="2"/>
    </row>
    <row r="397" spans="1:9" x14ac:dyDescent="0.2">
      <c r="A397" s="2"/>
      <c r="B397" s="2"/>
      <c r="C397" s="2"/>
      <c r="D397" s="2"/>
      <c r="E397" s="2"/>
      <c r="F397" s="2"/>
      <c r="G397" s="5"/>
      <c r="H397" s="2"/>
      <c r="I397" s="2"/>
    </row>
    <row r="398" spans="1:9" x14ac:dyDescent="0.2">
      <c r="A398" s="2"/>
      <c r="B398" s="2"/>
      <c r="C398" s="2"/>
      <c r="D398" s="2"/>
      <c r="E398" s="2"/>
      <c r="F398" s="2"/>
      <c r="G398" s="5"/>
      <c r="H398" s="2"/>
      <c r="I398" s="2"/>
    </row>
    <row r="399" spans="1:9" x14ac:dyDescent="0.2">
      <c r="A399" s="2"/>
      <c r="B399" s="2"/>
      <c r="C399" s="2"/>
      <c r="D399" s="2"/>
      <c r="E399" s="2"/>
      <c r="F399" s="2"/>
      <c r="G399" s="5"/>
      <c r="H399" s="2"/>
      <c r="I399" s="2"/>
    </row>
    <row r="400" spans="1:9" x14ac:dyDescent="0.2">
      <c r="A400" s="2"/>
      <c r="B400" s="2"/>
      <c r="C400" s="2"/>
      <c r="D400" s="2"/>
      <c r="E400" s="2"/>
      <c r="F400" s="2"/>
      <c r="G400" s="5"/>
      <c r="H400" s="2"/>
      <c r="I400" s="2"/>
    </row>
    <row r="401" spans="1:9" x14ac:dyDescent="0.2">
      <c r="A401" s="2"/>
      <c r="B401" s="2"/>
      <c r="C401" s="2"/>
      <c r="D401" s="2"/>
      <c r="E401" s="2"/>
      <c r="F401" s="2"/>
      <c r="G401" s="5"/>
      <c r="H401" s="2"/>
      <c r="I401" s="2"/>
    </row>
    <row r="402" spans="1:9" x14ac:dyDescent="0.2">
      <c r="A402" s="2"/>
      <c r="B402" s="2"/>
      <c r="C402" s="2"/>
      <c r="D402" s="2"/>
      <c r="E402" s="2"/>
      <c r="F402" s="2"/>
      <c r="G402" s="5"/>
      <c r="H402" s="2"/>
      <c r="I402" s="2"/>
    </row>
    <row r="403" spans="1:9" x14ac:dyDescent="0.2">
      <c r="A403" s="2"/>
      <c r="B403" s="2"/>
      <c r="C403" s="2"/>
      <c r="D403" s="2"/>
      <c r="E403" s="2"/>
      <c r="F403" s="2"/>
      <c r="G403" s="5"/>
      <c r="H403" s="2"/>
      <c r="I403" s="2"/>
    </row>
    <row r="404" spans="1:9" x14ac:dyDescent="0.2">
      <c r="A404" s="2"/>
      <c r="B404" s="2"/>
      <c r="C404" s="2"/>
      <c r="D404" s="2"/>
      <c r="E404" s="2"/>
      <c r="F404" s="2"/>
      <c r="G404" s="5"/>
      <c r="H404" s="2"/>
      <c r="I404" s="2"/>
    </row>
    <row r="405" spans="1:9" x14ac:dyDescent="0.2">
      <c r="A405" s="2"/>
      <c r="B405" s="2"/>
      <c r="C405" s="2"/>
      <c r="D405" s="2"/>
      <c r="E405" s="2"/>
      <c r="F405" s="2"/>
      <c r="G405" s="5"/>
      <c r="H405" s="2"/>
      <c r="I405" s="2"/>
    </row>
    <row r="406" spans="1:9" x14ac:dyDescent="0.2">
      <c r="A406" s="2"/>
      <c r="B406" s="2"/>
      <c r="C406" s="2"/>
      <c r="D406" s="2"/>
      <c r="E406" s="2"/>
      <c r="F406" s="2"/>
      <c r="G406" s="5"/>
      <c r="H406" s="2"/>
      <c r="I406" s="2"/>
    </row>
    <row r="407" spans="1:9" x14ac:dyDescent="0.2">
      <c r="A407" s="2"/>
      <c r="B407" s="2"/>
      <c r="C407" s="2"/>
      <c r="D407" s="2"/>
      <c r="E407" s="2"/>
      <c r="F407" s="2"/>
      <c r="G407" s="5"/>
      <c r="H407" s="2"/>
      <c r="I407" s="2"/>
    </row>
    <row r="408" spans="1:9" x14ac:dyDescent="0.2">
      <c r="A408" s="2"/>
      <c r="B408" s="2"/>
      <c r="C408" s="2"/>
      <c r="D408" s="2"/>
      <c r="E408" s="2"/>
      <c r="F408" s="2"/>
      <c r="G408" s="5"/>
      <c r="H408" s="2"/>
      <c r="I408" s="2"/>
    </row>
    <row r="409" spans="1:9" x14ac:dyDescent="0.2">
      <c r="A409" s="2"/>
      <c r="B409" s="2"/>
      <c r="C409" s="2"/>
      <c r="D409" s="2"/>
      <c r="E409" s="2"/>
      <c r="F409" s="2"/>
      <c r="G409" s="5"/>
      <c r="H409" s="2"/>
      <c r="I409" s="2"/>
    </row>
    <row r="410" spans="1:9" x14ac:dyDescent="0.2">
      <c r="A410" s="2"/>
      <c r="B410" s="2"/>
      <c r="C410" s="2"/>
      <c r="D410" s="2"/>
      <c r="E410" s="2"/>
      <c r="F410" s="2"/>
      <c r="G410" s="5"/>
      <c r="H410" s="2"/>
      <c r="I410" s="2"/>
    </row>
    <row r="411" spans="1:9" x14ac:dyDescent="0.2">
      <c r="A411" s="2"/>
      <c r="B411" s="2"/>
      <c r="C411" s="2"/>
      <c r="D411" s="2"/>
      <c r="E411" s="2"/>
      <c r="F411" s="2"/>
      <c r="G411" s="5"/>
      <c r="H411" s="2"/>
      <c r="I411" s="2"/>
    </row>
    <row r="412" spans="1:9" x14ac:dyDescent="0.2">
      <c r="A412" s="2"/>
      <c r="B412" s="2"/>
      <c r="C412" s="2"/>
      <c r="D412" s="2"/>
      <c r="E412" s="2"/>
      <c r="F412" s="2"/>
      <c r="G412" s="5"/>
      <c r="H412" s="2"/>
      <c r="I412" s="2"/>
    </row>
    <row r="413" spans="1:9" x14ac:dyDescent="0.2">
      <c r="A413" s="2"/>
      <c r="B413" s="2"/>
      <c r="C413" s="2"/>
      <c r="D413" s="2"/>
      <c r="E413" s="2"/>
      <c r="F413" s="2"/>
      <c r="G413" s="5"/>
      <c r="H413" s="2"/>
      <c r="I413" s="2"/>
    </row>
    <row r="414" spans="1:9" x14ac:dyDescent="0.2">
      <c r="A414" s="2"/>
      <c r="B414" s="2"/>
      <c r="C414" s="2"/>
      <c r="D414" s="2"/>
      <c r="E414" s="2"/>
      <c r="F414" s="2"/>
      <c r="G414" s="5"/>
      <c r="H414" s="2"/>
      <c r="I414" s="2"/>
    </row>
    <row r="415" spans="1:9" x14ac:dyDescent="0.2">
      <c r="A415" s="2"/>
      <c r="B415" s="2"/>
      <c r="C415" s="2"/>
      <c r="D415" s="2"/>
      <c r="E415" s="2"/>
      <c r="F415" s="2"/>
      <c r="G415" s="5"/>
      <c r="H415" s="2"/>
      <c r="I415" s="2"/>
    </row>
    <row r="416" spans="1:9" x14ac:dyDescent="0.2">
      <c r="A416" s="2"/>
      <c r="B416" s="2"/>
      <c r="C416" s="2"/>
      <c r="D416" s="2"/>
      <c r="E416" s="2"/>
      <c r="F416" s="2"/>
      <c r="G416" s="5"/>
      <c r="H416" s="2"/>
      <c r="I416" s="2"/>
    </row>
    <row r="417" spans="1:9" x14ac:dyDescent="0.2">
      <c r="A417" s="2"/>
      <c r="B417" s="2"/>
      <c r="C417" s="2"/>
      <c r="D417" s="2"/>
      <c r="E417" s="2"/>
      <c r="F417" s="2"/>
      <c r="G417" s="5"/>
      <c r="H417" s="2"/>
      <c r="I417" s="2"/>
    </row>
    <row r="418" spans="1:9" x14ac:dyDescent="0.2">
      <c r="A418" s="2"/>
      <c r="B418" s="2"/>
      <c r="C418" s="2"/>
      <c r="D418" s="2"/>
      <c r="E418" s="2"/>
      <c r="F418" s="2"/>
      <c r="G418" s="5"/>
      <c r="H418" s="2"/>
      <c r="I418" s="2"/>
    </row>
    <row r="419" spans="1:9" x14ac:dyDescent="0.2">
      <c r="A419" s="2"/>
      <c r="B419" s="2"/>
      <c r="C419" s="2"/>
      <c r="D419" s="2"/>
      <c r="E419" s="2"/>
      <c r="F419" s="2"/>
      <c r="G419" s="5"/>
      <c r="H419" s="2"/>
      <c r="I419" s="2"/>
    </row>
    <row r="420" spans="1:9" x14ac:dyDescent="0.2">
      <c r="A420" s="2"/>
      <c r="B420" s="2"/>
      <c r="C420" s="2"/>
      <c r="D420" s="2"/>
      <c r="E420" s="2"/>
      <c r="F420" s="2"/>
      <c r="G420" s="5"/>
      <c r="H420" s="2"/>
      <c r="I420" s="2"/>
    </row>
    <row r="421" spans="1:9" x14ac:dyDescent="0.2">
      <c r="A421" s="2"/>
      <c r="B421" s="2"/>
      <c r="C421" s="2"/>
      <c r="D421" s="2"/>
      <c r="E421" s="2"/>
      <c r="F421" s="2"/>
      <c r="G421" s="5"/>
      <c r="H421" s="2"/>
      <c r="I421" s="2"/>
    </row>
    <row r="422" spans="1:9" x14ac:dyDescent="0.2">
      <c r="A422" s="2"/>
      <c r="B422" s="2"/>
      <c r="C422" s="2"/>
      <c r="D422" s="2"/>
      <c r="E422" s="2"/>
      <c r="F422" s="2"/>
      <c r="G422" s="5"/>
      <c r="H422" s="2"/>
      <c r="I422" s="2"/>
    </row>
    <row r="423" spans="1:9" x14ac:dyDescent="0.2">
      <c r="A423" s="2"/>
      <c r="B423" s="2"/>
      <c r="C423" s="2"/>
      <c r="D423" s="2"/>
      <c r="E423" s="2"/>
      <c r="F423" s="2"/>
      <c r="G423" s="5"/>
      <c r="H423" s="2"/>
      <c r="I423" s="2"/>
    </row>
    <row r="424" spans="1:9" x14ac:dyDescent="0.2">
      <c r="A424" s="2"/>
      <c r="B424" s="2"/>
      <c r="C424" s="2"/>
      <c r="D424" s="2"/>
      <c r="E424" s="2"/>
      <c r="F424" s="2"/>
      <c r="G424" s="5"/>
      <c r="H424" s="2"/>
      <c r="I424" s="2"/>
    </row>
    <row r="425" spans="1:9" x14ac:dyDescent="0.2">
      <c r="A425" s="2"/>
      <c r="B425" s="2"/>
      <c r="C425" s="2"/>
      <c r="D425" s="2"/>
      <c r="E425" s="2"/>
      <c r="F425" s="2"/>
      <c r="G425" s="5"/>
      <c r="H425" s="2"/>
      <c r="I425" s="2"/>
    </row>
    <row r="426" spans="1:9" x14ac:dyDescent="0.2">
      <c r="A426" s="2"/>
      <c r="B426" s="2"/>
      <c r="C426" s="2"/>
      <c r="D426" s="2"/>
      <c r="E426" s="2"/>
      <c r="F426" s="2"/>
      <c r="G426" s="5"/>
      <c r="H426" s="2"/>
      <c r="I426" s="2"/>
    </row>
    <row r="427" spans="1:9" x14ac:dyDescent="0.2">
      <c r="A427" s="2"/>
      <c r="B427" s="2"/>
      <c r="C427" s="2"/>
      <c r="D427" s="2"/>
      <c r="E427" s="2"/>
      <c r="F427" s="2"/>
      <c r="G427" s="5"/>
      <c r="H427" s="2"/>
      <c r="I427" s="2"/>
    </row>
    <row r="428" spans="1:9" x14ac:dyDescent="0.2">
      <c r="A428" s="2"/>
      <c r="B428" s="2"/>
      <c r="C428" s="2"/>
      <c r="D428" s="2"/>
      <c r="E428" s="2"/>
      <c r="F428" s="2"/>
      <c r="G428" s="5"/>
      <c r="H428" s="2"/>
      <c r="I428" s="2"/>
    </row>
    <row r="429" spans="1:9" x14ac:dyDescent="0.2">
      <c r="A429" s="2"/>
      <c r="B429" s="2"/>
      <c r="C429" s="2"/>
      <c r="D429" s="2"/>
      <c r="E429" s="2"/>
      <c r="F429" s="2"/>
      <c r="G429" s="5"/>
      <c r="H429" s="2"/>
      <c r="I429" s="2"/>
    </row>
    <row r="430" spans="1:9" x14ac:dyDescent="0.2">
      <c r="A430" s="2"/>
      <c r="B430" s="2"/>
      <c r="C430" s="2"/>
      <c r="D430" s="2"/>
      <c r="E430" s="2"/>
      <c r="F430" s="2"/>
      <c r="G430" s="5"/>
      <c r="H430" s="2"/>
      <c r="I430" s="2"/>
    </row>
    <row r="431" spans="1:9" x14ac:dyDescent="0.2">
      <c r="A431" s="2"/>
      <c r="B431" s="2"/>
      <c r="C431" s="2"/>
      <c r="D431" s="2"/>
      <c r="E431" s="2"/>
      <c r="F431" s="2"/>
      <c r="G431" s="5"/>
      <c r="H431" s="2"/>
      <c r="I431" s="2"/>
    </row>
    <row r="432" spans="1:9" x14ac:dyDescent="0.2">
      <c r="A432" s="2"/>
      <c r="B432" s="2"/>
      <c r="C432" s="2"/>
      <c r="D432" s="2"/>
      <c r="E432" s="2"/>
      <c r="F432" s="2"/>
      <c r="G432" s="5"/>
      <c r="H432" s="2"/>
      <c r="I432" s="2"/>
    </row>
    <row r="433" spans="1:9" x14ac:dyDescent="0.2">
      <c r="A433" s="2"/>
      <c r="B433" s="2"/>
      <c r="C433" s="2"/>
      <c r="D433" s="2"/>
      <c r="E433" s="2"/>
      <c r="F433" s="2"/>
      <c r="G433" s="5"/>
      <c r="H433" s="2"/>
      <c r="I433" s="2"/>
    </row>
    <row r="434" spans="1:9" x14ac:dyDescent="0.2">
      <c r="A434" s="2"/>
      <c r="B434" s="2"/>
      <c r="C434" s="2"/>
      <c r="D434" s="2"/>
      <c r="E434" s="2"/>
      <c r="F434" s="2"/>
      <c r="G434" s="5"/>
      <c r="H434" s="2"/>
      <c r="I434" s="2"/>
    </row>
    <row r="435" spans="1:9" x14ac:dyDescent="0.2">
      <c r="A435" s="2"/>
      <c r="B435" s="2"/>
      <c r="C435" s="2"/>
      <c r="D435" s="2"/>
      <c r="E435" s="2"/>
      <c r="F435" s="2"/>
      <c r="G435" s="5"/>
      <c r="H435" s="2"/>
      <c r="I435" s="2"/>
    </row>
    <row r="436" spans="1:9" x14ac:dyDescent="0.2">
      <c r="A436" s="2"/>
      <c r="B436" s="2"/>
      <c r="C436" s="2"/>
      <c r="D436" s="2"/>
      <c r="E436" s="2"/>
      <c r="F436" s="2"/>
      <c r="G436" s="5"/>
      <c r="H436" s="2"/>
      <c r="I436" s="2"/>
    </row>
    <row r="437" spans="1:9" x14ac:dyDescent="0.2">
      <c r="A437" s="2"/>
      <c r="B437" s="2"/>
      <c r="C437" s="2"/>
      <c r="D437" s="2"/>
      <c r="E437" s="2"/>
      <c r="F437" s="2"/>
      <c r="G437" s="5"/>
      <c r="H437" s="2"/>
      <c r="I437" s="2"/>
    </row>
    <row r="438" spans="1:9" x14ac:dyDescent="0.2">
      <c r="A438" s="2"/>
      <c r="B438" s="2"/>
      <c r="C438" s="2"/>
      <c r="D438" s="2"/>
      <c r="E438" s="2"/>
      <c r="F438" s="2"/>
      <c r="G438" s="5"/>
      <c r="H438" s="2"/>
      <c r="I438" s="2"/>
    </row>
    <row r="439" spans="1:9" x14ac:dyDescent="0.2">
      <c r="A439" s="2"/>
      <c r="B439" s="2"/>
      <c r="C439" s="2"/>
      <c r="D439" s="2"/>
      <c r="E439" s="2"/>
      <c r="F439" s="2"/>
      <c r="G439" s="5"/>
      <c r="H439" s="2"/>
      <c r="I439" s="2"/>
    </row>
    <row r="440" spans="1:9" x14ac:dyDescent="0.2">
      <c r="A440" s="2"/>
      <c r="B440" s="2"/>
      <c r="C440" s="2"/>
      <c r="D440" s="2"/>
      <c r="E440" s="2"/>
      <c r="F440" s="2"/>
      <c r="G440" s="5"/>
      <c r="H440" s="2"/>
      <c r="I440" s="2"/>
    </row>
    <row r="441" spans="1:9" x14ac:dyDescent="0.2">
      <c r="A441" s="2"/>
      <c r="B441" s="2"/>
      <c r="C441" s="2"/>
      <c r="D441" s="2"/>
      <c r="E441" s="2"/>
      <c r="F441" s="2"/>
      <c r="G441" s="5"/>
      <c r="H441" s="2"/>
      <c r="I441" s="2"/>
    </row>
    <row r="442" spans="1:9" x14ac:dyDescent="0.2">
      <c r="A442" s="2"/>
      <c r="B442" s="2"/>
      <c r="C442" s="2"/>
      <c r="D442" s="2"/>
      <c r="E442" s="2"/>
      <c r="F442" s="2"/>
      <c r="G442" s="5"/>
      <c r="H442" s="2"/>
      <c r="I442" s="2"/>
    </row>
    <row r="443" spans="1:9" x14ac:dyDescent="0.2">
      <c r="A443" s="2"/>
      <c r="B443" s="2"/>
      <c r="C443" s="2"/>
      <c r="D443" s="2"/>
      <c r="E443" s="2"/>
      <c r="F443" s="2"/>
      <c r="G443" s="5"/>
      <c r="H443" s="2"/>
      <c r="I443" s="2"/>
    </row>
    <row r="444" spans="1:9" x14ac:dyDescent="0.2">
      <c r="A444" s="2"/>
      <c r="B444" s="2"/>
      <c r="C444" s="2"/>
      <c r="D444" s="2"/>
      <c r="E444" s="2"/>
      <c r="F444" s="2"/>
      <c r="G444" s="5"/>
      <c r="H444" s="2"/>
      <c r="I444" s="2"/>
    </row>
    <row r="445" spans="1:9" x14ac:dyDescent="0.2">
      <c r="A445" s="2"/>
      <c r="B445" s="2"/>
      <c r="C445" s="2"/>
      <c r="D445" s="2"/>
      <c r="E445" s="2"/>
      <c r="F445" s="2"/>
      <c r="G445" s="5"/>
      <c r="H445" s="2"/>
      <c r="I445" s="2"/>
    </row>
    <row r="446" spans="1:9" x14ac:dyDescent="0.2">
      <c r="A446" s="2"/>
      <c r="B446" s="2"/>
      <c r="C446" s="2"/>
      <c r="D446" s="2"/>
      <c r="E446" s="2"/>
      <c r="F446" s="2"/>
      <c r="G446" s="5"/>
      <c r="H446" s="2"/>
      <c r="I446" s="2"/>
    </row>
    <row r="447" spans="1:9" x14ac:dyDescent="0.2">
      <c r="A447" s="2"/>
      <c r="B447" s="2"/>
      <c r="C447" s="2"/>
      <c r="D447" s="2"/>
      <c r="E447" s="2"/>
      <c r="F447" s="2"/>
      <c r="G447" s="5"/>
      <c r="H447" s="2"/>
      <c r="I447" s="2"/>
    </row>
    <row r="448" spans="1:9" x14ac:dyDescent="0.2">
      <c r="A448" s="2"/>
      <c r="B448" s="2"/>
      <c r="C448" s="2"/>
      <c r="D448" s="2"/>
      <c r="E448" s="2"/>
      <c r="F448" s="2"/>
      <c r="G448" s="5"/>
      <c r="H448" s="2"/>
      <c r="I448" s="2"/>
    </row>
    <row r="449" spans="1:9" x14ac:dyDescent="0.2">
      <c r="A449" s="2"/>
      <c r="B449" s="2"/>
      <c r="C449" s="2"/>
      <c r="D449" s="2"/>
      <c r="E449" s="2"/>
      <c r="F449" s="2"/>
      <c r="G449" s="5"/>
      <c r="H449" s="2"/>
      <c r="I449" s="2"/>
    </row>
    <row r="450" spans="1:9" x14ac:dyDescent="0.2">
      <c r="A450" s="2"/>
      <c r="B450" s="2"/>
      <c r="C450" s="2"/>
      <c r="D450" s="2"/>
      <c r="E450" s="2"/>
      <c r="F450" s="2"/>
      <c r="G450" s="5"/>
      <c r="H450" s="2"/>
      <c r="I450" s="2"/>
    </row>
    <row r="451" spans="1:9" x14ac:dyDescent="0.2">
      <c r="A451" s="2"/>
      <c r="B451" s="2"/>
      <c r="C451" s="2"/>
      <c r="D451" s="2"/>
      <c r="E451" s="2"/>
      <c r="F451" s="2"/>
      <c r="G451" s="5"/>
      <c r="H451" s="2"/>
      <c r="I451" s="2"/>
    </row>
    <row r="452" spans="1:9" x14ac:dyDescent="0.2">
      <c r="A452" s="2"/>
      <c r="B452" s="2"/>
      <c r="C452" s="2"/>
      <c r="D452" s="2"/>
      <c r="E452" s="2"/>
      <c r="F452" s="2"/>
      <c r="G452" s="5"/>
      <c r="H452" s="2"/>
      <c r="I452" s="2"/>
    </row>
    <row r="453" spans="1:9" x14ac:dyDescent="0.2">
      <c r="A453" s="2"/>
      <c r="B453" s="2"/>
      <c r="C453" s="2"/>
      <c r="D453" s="2"/>
      <c r="E453" s="2"/>
      <c r="F453" s="2"/>
      <c r="G453" s="5"/>
      <c r="H453" s="2"/>
      <c r="I453" s="2"/>
    </row>
    <row r="454" spans="1:9" x14ac:dyDescent="0.2">
      <c r="A454" s="2"/>
      <c r="B454" s="2"/>
      <c r="C454" s="2"/>
      <c r="D454" s="2"/>
      <c r="E454" s="2"/>
      <c r="F454" s="2"/>
      <c r="G454" s="5"/>
      <c r="H454" s="2"/>
      <c r="I454" s="2"/>
    </row>
    <row r="455" spans="1:9" x14ac:dyDescent="0.2">
      <c r="A455" s="2"/>
      <c r="B455" s="2"/>
      <c r="C455" s="2"/>
      <c r="D455" s="2"/>
      <c r="E455" s="2"/>
      <c r="F455" s="2"/>
      <c r="G455" s="5"/>
      <c r="H455" s="2"/>
      <c r="I455" s="2"/>
    </row>
    <row r="456" spans="1:9" x14ac:dyDescent="0.2">
      <c r="A456" s="2"/>
      <c r="B456" s="2"/>
      <c r="C456" s="2"/>
      <c r="D456" s="2"/>
      <c r="E456" s="2"/>
      <c r="F456" s="2"/>
      <c r="G456" s="5"/>
      <c r="H456" s="2"/>
      <c r="I456" s="2"/>
    </row>
    <row r="457" spans="1:9" x14ac:dyDescent="0.2">
      <c r="A457" s="2"/>
      <c r="B457" s="2"/>
      <c r="C457" s="2"/>
      <c r="D457" s="2"/>
      <c r="E457" s="2"/>
      <c r="F457" s="2"/>
      <c r="G457" s="5"/>
      <c r="H457" s="2"/>
      <c r="I457" s="2"/>
    </row>
    <row r="458" spans="1:9" x14ac:dyDescent="0.2">
      <c r="A458" s="2"/>
      <c r="B458" s="2"/>
      <c r="C458" s="2"/>
      <c r="D458" s="2"/>
      <c r="E458" s="2"/>
      <c r="F458" s="2"/>
      <c r="G458" s="5"/>
      <c r="H458" s="2"/>
      <c r="I458" s="2"/>
    </row>
    <row r="459" spans="1:9" x14ac:dyDescent="0.2">
      <c r="A459" s="2"/>
      <c r="B459" s="2"/>
      <c r="C459" s="2"/>
      <c r="D459" s="2"/>
      <c r="E459" s="2"/>
      <c r="F459" s="2"/>
      <c r="G459" s="5"/>
      <c r="H459" s="2"/>
      <c r="I459" s="2"/>
    </row>
    <row r="460" spans="1:9" x14ac:dyDescent="0.2">
      <c r="A460" s="2"/>
      <c r="B460" s="2"/>
      <c r="C460" s="2"/>
      <c r="D460" s="2"/>
      <c r="E460" s="2"/>
      <c r="F460" s="2"/>
      <c r="G460" s="5"/>
      <c r="H460" s="2"/>
      <c r="I460" s="2"/>
    </row>
    <row r="461" spans="1:9" x14ac:dyDescent="0.2">
      <c r="A461" s="2"/>
      <c r="B461" s="2"/>
      <c r="C461" s="2"/>
      <c r="D461" s="2"/>
      <c r="E461" s="2"/>
      <c r="F461" s="2"/>
      <c r="G461" s="5"/>
      <c r="H461" s="2"/>
      <c r="I461" s="2"/>
    </row>
    <row r="462" spans="1:9" x14ac:dyDescent="0.2">
      <c r="A462" s="2"/>
      <c r="B462" s="2"/>
      <c r="C462" s="2"/>
      <c r="D462" s="2"/>
      <c r="E462" s="2"/>
      <c r="F462" s="2"/>
      <c r="G462" s="5"/>
      <c r="H462" s="2"/>
      <c r="I462" s="2"/>
    </row>
    <row r="463" spans="1:9" x14ac:dyDescent="0.2">
      <c r="A463" s="2"/>
      <c r="B463" s="2"/>
      <c r="C463" s="2"/>
      <c r="D463" s="2"/>
      <c r="E463" s="2"/>
      <c r="F463" s="2"/>
      <c r="G463" s="5"/>
      <c r="H463" s="2"/>
      <c r="I463" s="2"/>
    </row>
    <row r="464" spans="1:9" x14ac:dyDescent="0.2">
      <c r="A464" s="2"/>
      <c r="B464" s="2"/>
      <c r="C464" s="2"/>
      <c r="D464" s="2"/>
      <c r="E464" s="2"/>
      <c r="F464" s="2"/>
      <c r="G464" s="5"/>
      <c r="H464" s="2"/>
      <c r="I464" s="2"/>
    </row>
    <row r="465" spans="1:9" x14ac:dyDescent="0.2">
      <c r="A465" s="2"/>
      <c r="B465" s="2"/>
      <c r="C465" s="2"/>
      <c r="D465" s="2"/>
      <c r="E465" s="2"/>
      <c r="F465" s="2"/>
      <c r="G465" s="5"/>
      <c r="H465" s="2"/>
      <c r="I465" s="2"/>
    </row>
    <row r="466" spans="1:9" x14ac:dyDescent="0.2">
      <c r="A466" s="2"/>
      <c r="B466" s="2"/>
      <c r="C466" s="2"/>
      <c r="D466" s="2"/>
      <c r="E466" s="2"/>
      <c r="F466" s="2"/>
      <c r="G466" s="5"/>
      <c r="H466" s="2"/>
      <c r="I466" s="2"/>
    </row>
    <row r="467" spans="1:9" x14ac:dyDescent="0.2">
      <c r="A467" s="2"/>
      <c r="B467" s="2"/>
      <c r="C467" s="2"/>
      <c r="D467" s="2"/>
      <c r="E467" s="2"/>
      <c r="F467" s="2"/>
      <c r="G467" s="5"/>
      <c r="H467" s="2"/>
      <c r="I467" s="2"/>
    </row>
    <row r="468" spans="1:9" x14ac:dyDescent="0.2">
      <c r="A468" s="2"/>
      <c r="B468" s="2"/>
      <c r="C468" s="2"/>
      <c r="D468" s="2"/>
      <c r="E468" s="2"/>
      <c r="F468" s="2"/>
      <c r="G468" s="5"/>
      <c r="H468" s="2"/>
      <c r="I468" s="2"/>
    </row>
    <row r="469" spans="1:9" x14ac:dyDescent="0.2">
      <c r="A469" s="2"/>
      <c r="B469" s="2"/>
      <c r="C469" s="2"/>
      <c r="D469" s="2"/>
      <c r="E469" s="2"/>
      <c r="F469" s="2"/>
      <c r="G469" s="5"/>
      <c r="H469" s="2"/>
      <c r="I469" s="2"/>
    </row>
    <row r="470" spans="1:9" x14ac:dyDescent="0.2">
      <c r="A470" s="2"/>
      <c r="B470" s="2"/>
      <c r="C470" s="2"/>
      <c r="D470" s="2"/>
      <c r="E470" s="2"/>
      <c r="F470" s="2"/>
      <c r="G470" s="5"/>
      <c r="H470" s="2"/>
      <c r="I470" s="2"/>
    </row>
    <row r="471" spans="1:9" x14ac:dyDescent="0.2">
      <c r="A471" s="2"/>
      <c r="B471" s="2"/>
      <c r="C471" s="2"/>
      <c r="D471" s="2"/>
      <c r="E471" s="2"/>
      <c r="F471" s="2"/>
      <c r="G471" s="5"/>
      <c r="H471" s="2"/>
      <c r="I471" s="2"/>
    </row>
    <row r="472" spans="1:9" x14ac:dyDescent="0.2">
      <c r="A472" s="2"/>
      <c r="B472" s="2"/>
      <c r="C472" s="2"/>
      <c r="D472" s="2"/>
      <c r="E472" s="2"/>
      <c r="F472" s="2"/>
      <c r="G472" s="5"/>
      <c r="H472" s="2"/>
      <c r="I472" s="2"/>
    </row>
    <row r="473" spans="1:9" x14ac:dyDescent="0.2">
      <c r="A473" s="2"/>
      <c r="B473" s="2"/>
      <c r="C473" s="2"/>
      <c r="D473" s="2"/>
      <c r="E473" s="2"/>
      <c r="F473" s="2"/>
      <c r="G473" s="5"/>
      <c r="H473" s="2"/>
      <c r="I473" s="2"/>
    </row>
    <row r="474" spans="1:9" x14ac:dyDescent="0.2">
      <c r="A474" s="2"/>
      <c r="B474" s="2"/>
      <c r="C474" s="2"/>
      <c r="D474" s="2"/>
      <c r="E474" s="2"/>
      <c r="F474" s="2"/>
      <c r="G474" s="5"/>
      <c r="H474" s="2"/>
      <c r="I474" s="2"/>
    </row>
    <row r="475" spans="1:9" x14ac:dyDescent="0.2">
      <c r="A475" s="2"/>
      <c r="B475" s="2"/>
      <c r="C475" s="2"/>
      <c r="D475" s="2"/>
      <c r="E475" s="2"/>
      <c r="F475" s="2"/>
      <c r="G475" s="5"/>
      <c r="H475" s="2"/>
      <c r="I475" s="2"/>
    </row>
    <row r="476" spans="1:9" x14ac:dyDescent="0.2">
      <c r="A476" s="2"/>
      <c r="B476" s="2"/>
      <c r="C476" s="2"/>
      <c r="D476" s="2"/>
      <c r="E476" s="2"/>
      <c r="F476" s="2"/>
      <c r="G476" s="5"/>
      <c r="H476" s="2"/>
      <c r="I476" s="2"/>
    </row>
    <row r="477" spans="1:9" x14ac:dyDescent="0.2">
      <c r="A477" s="2"/>
      <c r="B477" s="2"/>
      <c r="C477" s="2"/>
      <c r="D477" s="2"/>
      <c r="E477" s="2"/>
      <c r="F477" s="2"/>
      <c r="G477" s="5"/>
      <c r="H477" s="2"/>
      <c r="I477" s="2"/>
    </row>
    <row r="478" spans="1:9" x14ac:dyDescent="0.2">
      <c r="A478" s="2"/>
      <c r="B478" s="2"/>
      <c r="C478" s="2"/>
      <c r="D478" s="2"/>
      <c r="E478" s="2"/>
      <c r="F478" s="2"/>
      <c r="G478" s="5"/>
      <c r="H478" s="2"/>
      <c r="I478" s="2"/>
    </row>
    <row r="479" spans="1:9" x14ac:dyDescent="0.2">
      <c r="A479" s="2"/>
      <c r="B479" s="2"/>
      <c r="C479" s="2"/>
      <c r="D479" s="2"/>
      <c r="E479" s="2"/>
      <c r="F479" s="2"/>
      <c r="G479" s="5"/>
      <c r="H479" s="2"/>
      <c r="I479" s="2"/>
    </row>
    <row r="480" spans="1:9" x14ac:dyDescent="0.2">
      <c r="A480" s="2"/>
      <c r="B480" s="2"/>
      <c r="C480" s="2"/>
      <c r="D480" s="2"/>
      <c r="E480" s="2"/>
      <c r="F480" s="2"/>
      <c r="G480" s="5"/>
      <c r="H480" s="2"/>
      <c r="I480" s="2"/>
    </row>
    <row r="481" spans="1:9" x14ac:dyDescent="0.2">
      <c r="A481" s="2"/>
      <c r="B481" s="2"/>
      <c r="C481" s="2"/>
      <c r="D481" s="2"/>
      <c r="E481" s="2"/>
      <c r="F481" s="2"/>
      <c r="G481" s="5"/>
      <c r="H481" s="2"/>
      <c r="I481" s="2"/>
    </row>
    <row r="482" spans="1:9" x14ac:dyDescent="0.2">
      <c r="A482" s="2"/>
      <c r="B482" s="2"/>
      <c r="C482" s="2"/>
      <c r="D482" s="2"/>
      <c r="E482" s="2"/>
      <c r="F482" s="2"/>
      <c r="G482" s="5"/>
      <c r="H482" s="2"/>
      <c r="I482" s="2"/>
    </row>
    <row r="483" spans="1:9" x14ac:dyDescent="0.2">
      <c r="A483" s="2"/>
      <c r="B483" s="2"/>
      <c r="C483" s="2"/>
      <c r="D483" s="2"/>
      <c r="E483" s="2"/>
      <c r="F483" s="2"/>
      <c r="G483" s="5"/>
      <c r="H483" s="2"/>
      <c r="I483" s="2"/>
    </row>
    <row r="484" spans="1:9" x14ac:dyDescent="0.2">
      <c r="A484" s="2"/>
      <c r="B484" s="2"/>
      <c r="C484" s="2"/>
      <c r="D484" s="2"/>
      <c r="E484" s="2"/>
      <c r="F484" s="2"/>
      <c r="G484" s="5"/>
      <c r="H484" s="2"/>
      <c r="I484" s="2"/>
    </row>
    <row r="485" spans="1:9" x14ac:dyDescent="0.2">
      <c r="A485" s="2"/>
      <c r="B485" s="2"/>
      <c r="C485" s="2"/>
      <c r="D485" s="2"/>
      <c r="E485" s="2"/>
      <c r="F485" s="2"/>
      <c r="G485" s="5"/>
      <c r="H485" s="2"/>
      <c r="I485" s="2"/>
    </row>
    <row r="486" spans="1:9" x14ac:dyDescent="0.2">
      <c r="A486" s="2"/>
      <c r="B486" s="2"/>
      <c r="C486" s="2"/>
      <c r="D486" s="2"/>
      <c r="E486" s="2"/>
      <c r="F486" s="2"/>
      <c r="G486" s="5"/>
      <c r="H486" s="2"/>
      <c r="I486" s="2"/>
    </row>
    <row r="487" spans="1:9" x14ac:dyDescent="0.2">
      <c r="A487" s="2"/>
      <c r="B487" s="2"/>
      <c r="C487" s="2"/>
      <c r="D487" s="2"/>
      <c r="E487" s="2"/>
      <c r="F487" s="2"/>
      <c r="G487" s="5"/>
      <c r="H487" s="2"/>
      <c r="I487" s="2"/>
    </row>
    <row r="488" spans="1:9" x14ac:dyDescent="0.2">
      <c r="A488" s="2"/>
      <c r="B488" s="2"/>
      <c r="C488" s="2"/>
      <c r="D488" s="2"/>
      <c r="E488" s="2"/>
      <c r="F488" s="2"/>
      <c r="G488" s="5"/>
      <c r="H488" s="2"/>
      <c r="I488" s="2"/>
    </row>
    <row r="489" spans="1:9" x14ac:dyDescent="0.2">
      <c r="A489" s="2"/>
      <c r="B489" s="2"/>
      <c r="C489" s="2"/>
      <c r="D489" s="2"/>
      <c r="E489" s="2"/>
      <c r="F489" s="2"/>
      <c r="G489" s="5"/>
      <c r="H489" s="2"/>
      <c r="I489" s="2"/>
    </row>
    <row r="490" spans="1:9" x14ac:dyDescent="0.2">
      <c r="A490" s="2"/>
      <c r="B490" s="2"/>
      <c r="C490" s="2"/>
      <c r="D490" s="2"/>
      <c r="E490" s="2"/>
      <c r="F490" s="2"/>
      <c r="G490" s="5"/>
      <c r="H490" s="2"/>
      <c r="I490" s="2"/>
    </row>
    <row r="491" spans="1:9" x14ac:dyDescent="0.2">
      <c r="A491" s="2"/>
      <c r="B491" s="2"/>
      <c r="C491" s="2"/>
      <c r="D491" s="2"/>
      <c r="E491" s="2"/>
      <c r="F491" s="2"/>
      <c r="G491" s="5"/>
      <c r="H491" s="2"/>
      <c r="I491" s="2"/>
    </row>
    <row r="492" spans="1:9" x14ac:dyDescent="0.2">
      <c r="A492" s="2"/>
      <c r="B492" s="2"/>
      <c r="C492" s="2"/>
      <c r="D492" s="2"/>
      <c r="E492" s="2"/>
      <c r="F492" s="2"/>
      <c r="G492" s="5"/>
      <c r="H492" s="2"/>
      <c r="I492" s="2"/>
    </row>
    <row r="493" spans="1:9" x14ac:dyDescent="0.2">
      <c r="A493" s="2"/>
      <c r="B493" s="2"/>
      <c r="C493" s="2"/>
      <c r="D493" s="2"/>
      <c r="E493" s="2"/>
      <c r="F493" s="2"/>
      <c r="G493" s="5"/>
      <c r="H493" s="2"/>
      <c r="I493" s="2"/>
    </row>
    <row r="494" spans="1:9" x14ac:dyDescent="0.2">
      <c r="A494" s="2"/>
      <c r="B494" s="2"/>
      <c r="C494" s="2"/>
      <c r="D494" s="2"/>
      <c r="E494" s="2"/>
      <c r="F494" s="2"/>
      <c r="G494" s="5"/>
      <c r="H494" s="2"/>
      <c r="I494" s="2"/>
    </row>
    <row r="495" spans="1:9" x14ac:dyDescent="0.2">
      <c r="A495" s="2"/>
      <c r="B495" s="2"/>
      <c r="C495" s="2"/>
      <c r="D495" s="2"/>
      <c r="E495" s="2"/>
      <c r="F495" s="2"/>
      <c r="G495" s="5"/>
      <c r="H495" s="2"/>
      <c r="I495" s="2"/>
    </row>
    <row r="496" spans="1:9" x14ac:dyDescent="0.2">
      <c r="A496" s="2"/>
      <c r="B496" s="2"/>
      <c r="C496" s="2"/>
      <c r="D496" s="2"/>
      <c r="E496" s="2"/>
      <c r="F496" s="2"/>
      <c r="G496" s="5"/>
      <c r="H496" s="2"/>
      <c r="I496" s="2"/>
    </row>
    <row r="497" spans="1:9" x14ac:dyDescent="0.2">
      <c r="A497" s="2"/>
      <c r="B497" s="2"/>
      <c r="C497" s="2"/>
      <c r="D497" s="2"/>
      <c r="E497" s="2"/>
      <c r="F497" s="2"/>
      <c r="G497" s="5"/>
      <c r="H497" s="2"/>
      <c r="I497" s="2"/>
    </row>
    <row r="498" spans="1:9" x14ac:dyDescent="0.2">
      <c r="A498" s="2"/>
      <c r="B498" s="2"/>
      <c r="C498" s="2"/>
      <c r="D498" s="2"/>
      <c r="E498" s="2"/>
      <c r="F498" s="2"/>
      <c r="G498" s="5"/>
      <c r="H498" s="2"/>
      <c r="I498" s="2"/>
    </row>
    <row r="499" spans="1:9" x14ac:dyDescent="0.2">
      <c r="A499" s="2"/>
      <c r="B499" s="2"/>
      <c r="C499" s="2"/>
      <c r="D499" s="2"/>
      <c r="E499" s="2"/>
      <c r="F499" s="2"/>
      <c r="G499" s="5"/>
      <c r="H499" s="2"/>
      <c r="I499" s="2"/>
    </row>
    <row r="500" spans="1:9" x14ac:dyDescent="0.2">
      <c r="A500" s="2"/>
      <c r="B500" s="2"/>
      <c r="C500" s="2"/>
      <c r="D500" s="2"/>
      <c r="E500" s="2"/>
      <c r="F500" s="2"/>
      <c r="G500" s="5"/>
      <c r="H500" s="2"/>
      <c r="I500" s="2"/>
    </row>
    <row r="501" spans="1:9" x14ac:dyDescent="0.2">
      <c r="A501" s="2"/>
      <c r="B501" s="2"/>
      <c r="C501" s="2"/>
      <c r="D501" s="2"/>
      <c r="E501" s="2"/>
      <c r="F501" s="2"/>
      <c r="G501" s="5"/>
      <c r="H501" s="2"/>
      <c r="I501" s="2"/>
    </row>
    <row r="502" spans="1:9" x14ac:dyDescent="0.2">
      <c r="A502" s="2"/>
      <c r="B502" s="2"/>
      <c r="C502" s="2"/>
      <c r="D502" s="2"/>
      <c r="E502" s="2"/>
      <c r="F502" s="2"/>
      <c r="G502" s="5"/>
      <c r="H502" s="2"/>
      <c r="I502" s="2"/>
    </row>
    <row r="503" spans="1:9" x14ac:dyDescent="0.2">
      <c r="A503" s="2"/>
      <c r="B503" s="2"/>
      <c r="C503" s="2"/>
      <c r="D503" s="2"/>
      <c r="E503" s="2"/>
      <c r="F503" s="2"/>
      <c r="G503" s="5"/>
      <c r="H503" s="2"/>
      <c r="I503" s="2"/>
    </row>
    <row r="504" spans="1:9" x14ac:dyDescent="0.2">
      <c r="A504" s="2"/>
      <c r="B504" s="2"/>
      <c r="C504" s="2"/>
      <c r="D504" s="2"/>
      <c r="E504" s="2"/>
      <c r="F504" s="2"/>
      <c r="G504" s="5"/>
      <c r="H504" s="2"/>
      <c r="I504" s="2"/>
    </row>
    <row r="505" spans="1:9" x14ac:dyDescent="0.2">
      <c r="A505" s="2"/>
      <c r="B505" s="2"/>
      <c r="C505" s="2"/>
      <c r="D505" s="2"/>
      <c r="E505" s="2"/>
      <c r="F505" s="2"/>
      <c r="G505" s="5"/>
      <c r="H505" s="2"/>
      <c r="I505" s="2"/>
    </row>
    <row r="506" spans="1:9" x14ac:dyDescent="0.2">
      <c r="A506" s="2"/>
      <c r="B506" s="2"/>
      <c r="C506" s="2"/>
      <c r="D506" s="2"/>
      <c r="E506" s="2"/>
      <c r="F506" s="2"/>
      <c r="G506" s="5"/>
      <c r="H506" s="2"/>
      <c r="I506" s="2"/>
    </row>
    <row r="507" spans="1:9" x14ac:dyDescent="0.2">
      <c r="A507" s="2"/>
      <c r="B507" s="2"/>
      <c r="C507" s="2"/>
      <c r="D507" s="2"/>
      <c r="E507" s="2"/>
      <c r="F507" s="2"/>
      <c r="G507" s="5"/>
      <c r="H507" s="2"/>
      <c r="I507" s="2"/>
    </row>
    <row r="508" spans="1:9" x14ac:dyDescent="0.2">
      <c r="A508" s="2"/>
      <c r="B508" s="2"/>
      <c r="C508" s="2"/>
      <c r="D508" s="2"/>
      <c r="E508" s="2"/>
      <c r="F508" s="2"/>
      <c r="G508" s="5"/>
      <c r="H508" s="2"/>
      <c r="I508" s="2"/>
    </row>
    <row r="509" spans="1:9" x14ac:dyDescent="0.2">
      <c r="A509" s="2"/>
      <c r="B509" s="2"/>
      <c r="C509" s="2"/>
      <c r="D509" s="2"/>
      <c r="E509" s="2"/>
      <c r="F509" s="2"/>
      <c r="G509" s="5"/>
      <c r="H509" s="2"/>
      <c r="I509" s="2"/>
    </row>
    <row r="510" spans="1:9" x14ac:dyDescent="0.2">
      <c r="A510" s="2"/>
      <c r="B510" s="2"/>
      <c r="C510" s="2"/>
      <c r="D510" s="2"/>
      <c r="E510" s="2"/>
      <c r="F510" s="2"/>
      <c r="G510" s="5"/>
      <c r="H510" s="2"/>
      <c r="I510" s="2"/>
    </row>
    <row r="511" spans="1:9" x14ac:dyDescent="0.2">
      <c r="A511" s="2"/>
      <c r="B511" s="2"/>
      <c r="C511" s="2"/>
      <c r="D511" s="2"/>
      <c r="E511" s="2"/>
      <c r="F511" s="2"/>
      <c r="G511" s="5"/>
      <c r="H511" s="2"/>
      <c r="I511" s="2"/>
    </row>
    <row r="512" spans="1:9" x14ac:dyDescent="0.2">
      <c r="A512" s="2"/>
      <c r="B512" s="2"/>
      <c r="C512" s="2"/>
      <c r="D512" s="2"/>
      <c r="E512" s="2"/>
      <c r="F512" s="2"/>
      <c r="G512" s="5"/>
      <c r="H512" s="2"/>
      <c r="I512" s="2"/>
    </row>
    <row r="513" spans="1:9" x14ac:dyDescent="0.2">
      <c r="A513" s="2"/>
      <c r="B513" s="2"/>
      <c r="C513" s="2"/>
      <c r="D513" s="2"/>
      <c r="E513" s="2"/>
      <c r="F513" s="2"/>
      <c r="G513" s="5"/>
      <c r="H513" s="2"/>
      <c r="I513" s="2"/>
    </row>
    <row r="514" spans="1:9" x14ac:dyDescent="0.2">
      <c r="A514" s="2"/>
      <c r="B514" s="2"/>
      <c r="C514" s="2"/>
      <c r="D514" s="2"/>
      <c r="E514" s="2"/>
      <c r="F514" s="2"/>
      <c r="G514" s="5"/>
      <c r="H514" s="2"/>
      <c r="I514" s="2"/>
    </row>
    <row r="515" spans="1:9" x14ac:dyDescent="0.2">
      <c r="A515" s="2"/>
      <c r="B515" s="2"/>
      <c r="C515" s="2"/>
      <c r="D515" s="2"/>
      <c r="E515" s="2"/>
      <c r="F515" s="2"/>
      <c r="G515" s="5"/>
      <c r="H515" s="2"/>
      <c r="I515" s="2"/>
    </row>
    <row r="516" spans="1:9" x14ac:dyDescent="0.2">
      <c r="A516" s="2"/>
      <c r="B516" s="2"/>
      <c r="C516" s="2"/>
      <c r="D516" s="2"/>
      <c r="E516" s="2"/>
      <c r="F516" s="2"/>
      <c r="G516" s="5"/>
      <c r="H516" s="2"/>
      <c r="I516" s="2"/>
    </row>
    <row r="517" spans="1:9" x14ac:dyDescent="0.2">
      <c r="A517" s="2"/>
      <c r="B517" s="2"/>
      <c r="C517" s="2"/>
      <c r="D517" s="2"/>
      <c r="E517" s="2"/>
      <c r="F517" s="2"/>
      <c r="G517" s="5"/>
      <c r="H517" s="2"/>
      <c r="I517" s="2"/>
    </row>
    <row r="518" spans="1:9" x14ac:dyDescent="0.2">
      <c r="A518" s="2"/>
      <c r="B518" s="2"/>
      <c r="C518" s="2"/>
      <c r="D518" s="2"/>
      <c r="E518" s="2"/>
      <c r="F518" s="2"/>
      <c r="G518" s="5"/>
      <c r="H518" s="2"/>
      <c r="I518" s="2"/>
    </row>
    <row r="519" spans="1:9" x14ac:dyDescent="0.2">
      <c r="A519" s="2"/>
      <c r="B519" s="2"/>
      <c r="C519" s="2"/>
      <c r="D519" s="2"/>
      <c r="E519" s="2"/>
      <c r="F519" s="2"/>
      <c r="G519" s="5"/>
      <c r="H519" s="2"/>
      <c r="I519" s="2"/>
    </row>
    <row r="520" spans="1:9" x14ac:dyDescent="0.2">
      <c r="A520" s="2"/>
      <c r="B520" s="2"/>
      <c r="C520" s="2"/>
      <c r="D520" s="2"/>
      <c r="E520" s="2"/>
      <c r="F520" s="2"/>
      <c r="G520" s="5"/>
      <c r="H520" s="2"/>
      <c r="I520" s="2"/>
    </row>
    <row r="521" spans="1:9" x14ac:dyDescent="0.2">
      <c r="A521" s="2"/>
      <c r="B521" s="2"/>
      <c r="C521" s="2"/>
      <c r="D521" s="2"/>
      <c r="E521" s="2"/>
      <c r="F521" s="2"/>
      <c r="G521" s="5"/>
      <c r="H521" s="2"/>
      <c r="I521" s="2"/>
    </row>
    <row r="522" spans="1:9" x14ac:dyDescent="0.2">
      <c r="A522" s="2"/>
      <c r="B522" s="2"/>
      <c r="C522" s="2"/>
      <c r="D522" s="2"/>
      <c r="E522" s="2"/>
      <c r="F522" s="2"/>
      <c r="G522" s="5"/>
      <c r="H522" s="2"/>
      <c r="I522" s="2"/>
    </row>
    <row r="523" spans="1:9" x14ac:dyDescent="0.2">
      <c r="A523" s="2"/>
      <c r="B523" s="2"/>
      <c r="C523" s="2"/>
      <c r="D523" s="2"/>
      <c r="E523" s="2"/>
      <c r="F523" s="2"/>
      <c r="G523" s="5"/>
      <c r="H523" s="2"/>
      <c r="I523" s="2"/>
    </row>
    <row r="524" spans="1:9" x14ac:dyDescent="0.2">
      <c r="A524" s="2"/>
      <c r="B524" s="2"/>
      <c r="C524" s="2"/>
      <c r="D524" s="2"/>
      <c r="E524" s="2"/>
      <c r="F524" s="2"/>
      <c r="G524" s="5"/>
      <c r="H524" s="2"/>
      <c r="I524" s="2"/>
    </row>
    <row r="525" spans="1:9" x14ac:dyDescent="0.2">
      <c r="A525" s="2"/>
      <c r="B525" s="2"/>
      <c r="C525" s="2"/>
      <c r="D525" s="2"/>
      <c r="E525" s="2"/>
      <c r="F525" s="2"/>
      <c r="G525" s="5"/>
      <c r="H525" s="2"/>
      <c r="I525" s="2"/>
    </row>
    <row r="526" spans="1:9" x14ac:dyDescent="0.2">
      <c r="A526" s="2"/>
      <c r="B526" s="2"/>
      <c r="C526" s="2"/>
      <c r="D526" s="2"/>
      <c r="E526" s="2"/>
      <c r="F526" s="2"/>
      <c r="G526" s="5"/>
      <c r="H526" s="2"/>
      <c r="I526" s="2"/>
    </row>
    <row r="527" spans="1:9" x14ac:dyDescent="0.2">
      <c r="A527" s="2"/>
      <c r="B527" s="2"/>
      <c r="C527" s="2"/>
      <c r="D527" s="2"/>
      <c r="E527" s="2"/>
      <c r="F527" s="2"/>
      <c r="G527" s="5"/>
      <c r="H527" s="2"/>
      <c r="I527" s="2"/>
    </row>
    <row r="528" spans="1:9" x14ac:dyDescent="0.2">
      <c r="A528" s="2"/>
      <c r="B528" s="2"/>
      <c r="C528" s="2"/>
      <c r="D528" s="2"/>
      <c r="E528" s="2"/>
      <c r="F528" s="2"/>
      <c r="G528" s="5"/>
      <c r="H528" s="2"/>
      <c r="I528" s="2"/>
    </row>
    <row r="529" spans="1:9" x14ac:dyDescent="0.2">
      <c r="A529" s="2"/>
      <c r="B529" s="2"/>
      <c r="C529" s="2"/>
      <c r="D529" s="2"/>
      <c r="E529" s="2"/>
      <c r="F529" s="2"/>
      <c r="G529" s="5"/>
      <c r="H529" s="2"/>
      <c r="I529" s="2"/>
    </row>
    <row r="530" spans="1:9" x14ac:dyDescent="0.2">
      <c r="A530" s="2"/>
      <c r="B530" s="2"/>
      <c r="C530" s="2"/>
      <c r="D530" s="2"/>
      <c r="E530" s="2"/>
      <c r="F530" s="2"/>
      <c r="G530" s="5"/>
      <c r="H530" s="2"/>
      <c r="I530" s="2"/>
    </row>
    <row r="531" spans="1:9" x14ac:dyDescent="0.2">
      <c r="A531" s="2"/>
      <c r="B531" s="2"/>
      <c r="C531" s="2"/>
      <c r="D531" s="2"/>
      <c r="E531" s="2"/>
      <c r="F531" s="2"/>
      <c r="G531" s="5"/>
      <c r="H531" s="2"/>
      <c r="I531" s="2"/>
    </row>
    <row r="532" spans="1:9" x14ac:dyDescent="0.2">
      <c r="A532" s="2"/>
      <c r="B532" s="2"/>
      <c r="C532" s="2"/>
      <c r="D532" s="2"/>
      <c r="E532" s="2"/>
      <c r="F532" s="2"/>
      <c r="G532" s="5"/>
      <c r="H532" s="2"/>
      <c r="I532" s="2"/>
    </row>
    <row r="533" spans="1:9" x14ac:dyDescent="0.2">
      <c r="A533" s="2"/>
      <c r="B533" s="2"/>
      <c r="C533" s="2"/>
      <c r="D533" s="2"/>
      <c r="E533" s="2"/>
      <c r="F533" s="2"/>
      <c r="G533" s="5"/>
      <c r="H533" s="2"/>
      <c r="I533" s="2"/>
    </row>
    <row r="534" spans="1:9" x14ac:dyDescent="0.2">
      <c r="A534" s="2"/>
      <c r="B534" s="2"/>
      <c r="C534" s="2"/>
      <c r="D534" s="2"/>
      <c r="E534" s="2"/>
      <c r="F534" s="2"/>
      <c r="G534" s="5"/>
      <c r="H534" s="2"/>
      <c r="I534" s="2"/>
    </row>
    <row r="535" spans="1:9" x14ac:dyDescent="0.2">
      <c r="A535" s="2"/>
      <c r="B535" s="2"/>
      <c r="C535" s="2"/>
      <c r="D535" s="2"/>
      <c r="E535" s="2"/>
      <c r="F535" s="2"/>
      <c r="G535" s="5"/>
      <c r="H535" s="2"/>
      <c r="I535" s="2"/>
    </row>
    <row r="536" spans="1:9" x14ac:dyDescent="0.2">
      <c r="A536" s="2"/>
      <c r="B536" s="2"/>
      <c r="C536" s="2"/>
      <c r="D536" s="2"/>
      <c r="E536" s="2"/>
      <c r="F536" s="2"/>
      <c r="G536" s="5"/>
      <c r="H536" s="2"/>
      <c r="I536" s="2"/>
    </row>
    <row r="537" spans="1:9" x14ac:dyDescent="0.2">
      <c r="A537" s="2"/>
      <c r="B537" s="2"/>
      <c r="C537" s="2"/>
      <c r="D537" s="2"/>
      <c r="E537" s="2"/>
      <c r="F537" s="2"/>
      <c r="G537" s="5"/>
      <c r="H537" s="2"/>
      <c r="I537" s="2"/>
    </row>
    <row r="538" spans="1:9" x14ac:dyDescent="0.2">
      <c r="A538" s="2"/>
      <c r="B538" s="2"/>
      <c r="C538" s="2"/>
      <c r="D538" s="2"/>
      <c r="E538" s="2"/>
      <c r="F538" s="2"/>
      <c r="G538" s="5"/>
      <c r="H538" s="2"/>
      <c r="I538" s="2"/>
    </row>
    <row r="539" spans="1:9" x14ac:dyDescent="0.2">
      <c r="A539" s="2"/>
      <c r="B539" s="2"/>
      <c r="C539" s="2"/>
      <c r="D539" s="2"/>
      <c r="E539" s="2"/>
      <c r="F539" s="2"/>
      <c r="G539" s="5"/>
      <c r="H539" s="2"/>
      <c r="I539" s="2"/>
    </row>
    <row r="540" spans="1:9" x14ac:dyDescent="0.2">
      <c r="A540" s="2"/>
      <c r="B540" s="2"/>
      <c r="C540" s="2"/>
      <c r="D540" s="2"/>
      <c r="E540" s="2"/>
      <c r="F540" s="2"/>
      <c r="G540" s="5"/>
      <c r="H540" s="2"/>
      <c r="I540" s="2"/>
    </row>
    <row r="541" spans="1:9" x14ac:dyDescent="0.2">
      <c r="A541" s="2"/>
      <c r="B541" s="2"/>
      <c r="C541" s="2"/>
      <c r="D541" s="2"/>
      <c r="E541" s="2"/>
      <c r="F541" s="2"/>
      <c r="G541" s="5"/>
      <c r="H541" s="2"/>
      <c r="I541" s="2"/>
    </row>
    <row r="542" spans="1:9" x14ac:dyDescent="0.2">
      <c r="A542" s="2"/>
      <c r="B542" s="2"/>
      <c r="C542" s="2"/>
      <c r="D542" s="2"/>
      <c r="E542" s="2"/>
      <c r="F542" s="2"/>
      <c r="G542" s="5"/>
      <c r="H542" s="2"/>
      <c r="I542" s="2"/>
    </row>
    <row r="543" spans="1:9" x14ac:dyDescent="0.2">
      <c r="A543" s="2"/>
      <c r="B543" s="2"/>
      <c r="C543" s="2"/>
      <c r="D543" s="2"/>
      <c r="E543" s="2"/>
      <c r="F543" s="2"/>
      <c r="G543" s="5"/>
      <c r="H543" s="2"/>
      <c r="I543" s="2"/>
    </row>
    <row r="544" spans="1:9" x14ac:dyDescent="0.2">
      <c r="A544" s="2"/>
      <c r="B544" s="2"/>
      <c r="C544" s="2"/>
      <c r="D544" s="2"/>
      <c r="E544" s="2"/>
      <c r="F544" s="2"/>
      <c r="G544" s="5"/>
      <c r="H544" s="2"/>
      <c r="I544" s="2"/>
    </row>
    <row r="545" spans="1:9" x14ac:dyDescent="0.2">
      <c r="A545" s="2"/>
      <c r="B545" s="2"/>
      <c r="C545" s="2"/>
      <c r="D545" s="2"/>
      <c r="E545" s="2"/>
      <c r="F545" s="2"/>
      <c r="G545" s="5"/>
      <c r="H545" s="2"/>
      <c r="I545" s="2"/>
    </row>
    <row r="546" spans="1:9" x14ac:dyDescent="0.2">
      <c r="A546" s="2"/>
      <c r="B546" s="2"/>
      <c r="C546" s="2"/>
      <c r="D546" s="2"/>
      <c r="E546" s="2"/>
      <c r="F546" s="2"/>
      <c r="G546" s="5"/>
      <c r="H546" s="2"/>
      <c r="I546" s="2"/>
    </row>
    <row r="547" spans="1:9" x14ac:dyDescent="0.2">
      <c r="A547" s="2"/>
      <c r="B547" s="2"/>
      <c r="C547" s="2"/>
      <c r="D547" s="2"/>
      <c r="E547" s="2"/>
      <c r="F547" s="2"/>
      <c r="G547" s="5"/>
      <c r="H547" s="2"/>
      <c r="I547" s="2"/>
    </row>
    <row r="548" spans="1:9" x14ac:dyDescent="0.2">
      <c r="A548" s="2"/>
      <c r="B548" s="2"/>
      <c r="C548" s="2"/>
      <c r="D548" s="2"/>
      <c r="E548" s="2"/>
      <c r="F548" s="2"/>
      <c r="G548" s="5"/>
      <c r="H548" s="2"/>
      <c r="I548" s="2"/>
    </row>
    <row r="549" spans="1:9" x14ac:dyDescent="0.2">
      <c r="A549" s="2"/>
      <c r="B549" s="2"/>
      <c r="C549" s="2"/>
      <c r="D549" s="2"/>
      <c r="E549" s="2"/>
      <c r="F549" s="2"/>
      <c r="G549" s="5"/>
      <c r="H549" s="2"/>
      <c r="I549" s="2"/>
    </row>
    <row r="550" spans="1:9" x14ac:dyDescent="0.2">
      <c r="A550" s="2"/>
      <c r="B550" s="2"/>
      <c r="C550" s="2"/>
      <c r="D550" s="2"/>
      <c r="E550" s="2"/>
      <c r="F550" s="2"/>
      <c r="G550" s="5"/>
      <c r="H550" s="2"/>
      <c r="I550" s="2"/>
    </row>
    <row r="551" spans="1:9" x14ac:dyDescent="0.2">
      <c r="A551" s="2"/>
      <c r="B551" s="2"/>
      <c r="C551" s="2"/>
      <c r="D551" s="2"/>
      <c r="E551" s="2"/>
      <c r="F551" s="2"/>
      <c r="G551" s="5"/>
      <c r="H551" s="2"/>
      <c r="I551" s="2"/>
    </row>
    <row r="552" spans="1:9" x14ac:dyDescent="0.2">
      <c r="A552" s="2"/>
      <c r="B552" s="2"/>
      <c r="C552" s="2"/>
      <c r="D552" s="2"/>
      <c r="E552" s="2"/>
      <c r="F552" s="2"/>
      <c r="G552" s="5"/>
      <c r="H552" s="2"/>
      <c r="I552" s="2"/>
    </row>
    <row r="553" spans="1:9" x14ac:dyDescent="0.2">
      <c r="A553" s="2"/>
      <c r="B553" s="2"/>
      <c r="C553" s="2"/>
      <c r="D553" s="2"/>
      <c r="E553" s="2"/>
      <c r="F553" s="2"/>
      <c r="G553" s="5"/>
      <c r="H553" s="2"/>
      <c r="I553" s="2"/>
    </row>
    <row r="554" spans="1:9" x14ac:dyDescent="0.2">
      <c r="A554" s="2"/>
      <c r="B554" s="2"/>
      <c r="C554" s="2"/>
      <c r="D554" s="2"/>
      <c r="E554" s="2"/>
      <c r="F554" s="2"/>
      <c r="G554" s="5"/>
      <c r="H554" s="2"/>
      <c r="I554" s="2"/>
    </row>
    <row r="555" spans="1:9" x14ac:dyDescent="0.2">
      <c r="A555" s="2"/>
      <c r="B555" s="2"/>
      <c r="C555" s="2"/>
      <c r="D555" s="2"/>
      <c r="E555" s="2"/>
      <c r="F555" s="2"/>
      <c r="G555" s="5"/>
      <c r="H555" s="2"/>
      <c r="I555" s="2"/>
    </row>
    <row r="556" spans="1:9" x14ac:dyDescent="0.2">
      <c r="A556" s="2"/>
      <c r="B556" s="2"/>
      <c r="C556" s="2"/>
      <c r="D556" s="2"/>
      <c r="E556" s="2"/>
      <c r="F556" s="2"/>
      <c r="G556" s="5"/>
      <c r="H556" s="2"/>
      <c r="I556" s="2"/>
    </row>
    <row r="557" spans="1:9" x14ac:dyDescent="0.2">
      <c r="A557" s="2"/>
      <c r="B557" s="2"/>
      <c r="C557" s="2"/>
      <c r="D557" s="2"/>
      <c r="E557" s="2"/>
      <c r="F557" s="2"/>
      <c r="G557" s="5"/>
      <c r="H557" s="2"/>
      <c r="I557" s="2"/>
    </row>
    <row r="558" spans="1:9" x14ac:dyDescent="0.2">
      <c r="A558" s="2"/>
      <c r="B558" s="2"/>
      <c r="C558" s="2"/>
      <c r="D558" s="2"/>
      <c r="E558" s="2"/>
      <c r="F558" s="2"/>
      <c r="G558" s="5"/>
      <c r="H558" s="2"/>
      <c r="I558" s="2"/>
    </row>
    <row r="559" spans="1:9" x14ac:dyDescent="0.2">
      <c r="A559" s="2"/>
      <c r="B559" s="2"/>
      <c r="C559" s="2"/>
      <c r="D559" s="2"/>
      <c r="E559" s="2"/>
      <c r="F559" s="2"/>
      <c r="G559" s="5"/>
      <c r="H559" s="2"/>
      <c r="I559" s="2"/>
    </row>
    <row r="560" spans="1:9" x14ac:dyDescent="0.2">
      <c r="A560" s="2"/>
      <c r="B560" s="2"/>
      <c r="C560" s="2"/>
      <c r="D560" s="2"/>
      <c r="E560" s="2"/>
      <c r="F560" s="2"/>
      <c r="G560" s="5"/>
      <c r="H560" s="2"/>
      <c r="I560" s="2"/>
    </row>
    <row r="561" spans="1:9" x14ac:dyDescent="0.2">
      <c r="A561" s="2"/>
      <c r="B561" s="2"/>
      <c r="C561" s="2"/>
      <c r="D561" s="2"/>
      <c r="E561" s="2"/>
      <c r="F561" s="2"/>
      <c r="G561" s="5"/>
      <c r="H561" s="2"/>
      <c r="I561" s="2"/>
    </row>
    <row r="562" spans="1:9" x14ac:dyDescent="0.2">
      <c r="A562" s="2"/>
      <c r="B562" s="2"/>
      <c r="C562" s="2"/>
      <c r="D562" s="2"/>
      <c r="E562" s="2"/>
      <c r="F562" s="2"/>
      <c r="G562" s="5"/>
      <c r="H562" s="2"/>
      <c r="I562" s="2"/>
    </row>
    <row r="563" spans="1:9" x14ac:dyDescent="0.2">
      <c r="A563" s="2"/>
      <c r="B563" s="2"/>
      <c r="C563" s="2"/>
      <c r="D563" s="2"/>
      <c r="E563" s="2"/>
      <c r="F563" s="2"/>
      <c r="G563" s="5"/>
      <c r="H563" s="2"/>
      <c r="I563" s="2"/>
    </row>
    <row r="564" spans="1:9" x14ac:dyDescent="0.2">
      <c r="A564" s="2"/>
      <c r="B564" s="2"/>
      <c r="C564" s="2"/>
      <c r="D564" s="2"/>
      <c r="E564" s="2"/>
      <c r="F564" s="2"/>
      <c r="G564" s="5"/>
      <c r="H564" s="2"/>
      <c r="I564" s="2"/>
    </row>
    <row r="565" spans="1:9" x14ac:dyDescent="0.2">
      <c r="A565" s="2"/>
      <c r="B565" s="2"/>
      <c r="C565" s="2"/>
      <c r="D565" s="2"/>
      <c r="E565" s="2"/>
      <c r="F565" s="2"/>
      <c r="G565" s="5"/>
      <c r="H565" s="2"/>
      <c r="I565" s="2"/>
    </row>
    <row r="566" spans="1:9" x14ac:dyDescent="0.2">
      <c r="A566" s="2"/>
      <c r="B566" s="2"/>
      <c r="C566" s="2"/>
      <c r="D566" s="2"/>
      <c r="E566" s="2"/>
      <c r="F566" s="2"/>
      <c r="G566" s="5"/>
      <c r="H566" s="2"/>
      <c r="I566" s="2"/>
    </row>
    <row r="567" spans="1:9" x14ac:dyDescent="0.2">
      <c r="A567" s="2"/>
      <c r="B567" s="2"/>
      <c r="C567" s="2"/>
      <c r="D567" s="2"/>
      <c r="E567" s="2"/>
      <c r="F567" s="2"/>
      <c r="G567" s="5"/>
      <c r="H567" s="2"/>
      <c r="I567" s="2"/>
    </row>
    <row r="568" spans="1:9" x14ac:dyDescent="0.2">
      <c r="A568" s="2"/>
      <c r="B568" s="2"/>
      <c r="C568" s="2"/>
      <c r="D568" s="2"/>
      <c r="E568" s="2"/>
      <c r="F568" s="2"/>
      <c r="G568" s="5"/>
      <c r="H568" s="2"/>
      <c r="I568" s="2"/>
    </row>
    <row r="569" spans="1:9" x14ac:dyDescent="0.2">
      <c r="A569" s="2"/>
      <c r="B569" s="2"/>
      <c r="C569" s="2"/>
      <c r="D569" s="2"/>
      <c r="E569" s="2"/>
      <c r="F569" s="2"/>
      <c r="G569" s="5"/>
      <c r="H569" s="2"/>
      <c r="I569" s="2"/>
    </row>
    <row r="570" spans="1:9" x14ac:dyDescent="0.2">
      <c r="A570" s="2"/>
      <c r="B570" s="2"/>
      <c r="C570" s="2"/>
      <c r="D570" s="2"/>
      <c r="E570" s="2"/>
      <c r="F570" s="2"/>
      <c r="G570" s="5"/>
      <c r="H570" s="2"/>
      <c r="I570" s="2"/>
    </row>
    <row r="571" spans="1:9" x14ac:dyDescent="0.2">
      <c r="A571" s="2"/>
      <c r="B571" s="2"/>
      <c r="C571" s="2"/>
      <c r="D571" s="2"/>
      <c r="E571" s="2"/>
      <c r="F571" s="2"/>
      <c r="G571" s="5"/>
      <c r="H571" s="2"/>
      <c r="I571" s="2"/>
    </row>
    <row r="572" spans="1:9" x14ac:dyDescent="0.2">
      <c r="A572" s="2"/>
      <c r="B572" s="2"/>
      <c r="C572" s="2"/>
      <c r="D572" s="2"/>
      <c r="E572" s="2"/>
      <c r="F572" s="2"/>
      <c r="G572" s="5"/>
      <c r="H572" s="2"/>
      <c r="I572" s="2"/>
    </row>
    <row r="573" spans="1:9" x14ac:dyDescent="0.2">
      <c r="A573" s="2"/>
      <c r="B573" s="2"/>
      <c r="C573" s="2"/>
      <c r="D573" s="2"/>
      <c r="E573" s="2"/>
      <c r="F573" s="2"/>
      <c r="G573" s="5"/>
      <c r="H573" s="2"/>
      <c r="I573" s="2"/>
    </row>
    <row r="574" spans="1:9" x14ac:dyDescent="0.2">
      <c r="A574" s="2"/>
      <c r="B574" s="2"/>
      <c r="C574" s="2"/>
      <c r="D574" s="2"/>
      <c r="E574" s="2"/>
      <c r="F574" s="2"/>
      <c r="G574" s="5"/>
      <c r="H574" s="2"/>
      <c r="I574" s="2"/>
    </row>
    <row r="575" spans="1:9" x14ac:dyDescent="0.2">
      <c r="A575" s="2"/>
      <c r="B575" s="2"/>
      <c r="C575" s="2"/>
      <c r="D575" s="2"/>
      <c r="E575" s="2"/>
      <c r="F575" s="2"/>
      <c r="G575" s="5"/>
      <c r="H575" s="2"/>
      <c r="I575" s="2"/>
    </row>
    <row r="576" spans="1:9" x14ac:dyDescent="0.2">
      <c r="A576" s="2"/>
      <c r="B576" s="2"/>
      <c r="C576" s="2"/>
      <c r="D576" s="2"/>
      <c r="E576" s="2"/>
      <c r="F576" s="2"/>
      <c r="G576" s="5"/>
      <c r="H576" s="2"/>
      <c r="I576" s="2"/>
    </row>
    <row r="577" spans="1:9" x14ac:dyDescent="0.2">
      <c r="A577" s="2"/>
      <c r="B577" s="2"/>
      <c r="C577" s="2"/>
      <c r="D577" s="2"/>
      <c r="E577" s="2"/>
      <c r="F577" s="2"/>
      <c r="G577" s="5"/>
      <c r="H577" s="2"/>
      <c r="I577" s="2"/>
    </row>
    <row r="578" spans="1:9" x14ac:dyDescent="0.2">
      <c r="A578" s="2"/>
      <c r="B578" s="2"/>
      <c r="C578" s="2"/>
      <c r="D578" s="2"/>
      <c r="E578" s="2"/>
      <c r="F578" s="2"/>
      <c r="G578" s="5"/>
      <c r="H578" s="2"/>
      <c r="I578" s="2"/>
    </row>
    <row r="579" spans="1:9" x14ac:dyDescent="0.2">
      <c r="A579" s="2"/>
      <c r="B579" s="2"/>
      <c r="C579" s="2"/>
      <c r="D579" s="2"/>
      <c r="E579" s="2"/>
      <c r="F579" s="2"/>
      <c r="G579" s="5"/>
      <c r="H579" s="2"/>
      <c r="I579" s="2"/>
    </row>
  </sheetData>
  <mergeCells count="6">
    <mergeCell ref="A49:I49"/>
    <mergeCell ref="A5:A7"/>
    <mergeCell ref="G5:G7"/>
    <mergeCell ref="H5:I7"/>
    <mergeCell ref="E5:F7"/>
    <mergeCell ref="B5:D7"/>
  </mergeCells>
  <printOptions gridLines="1"/>
  <pageMargins left="0.86" right="0.25" top="1.38" bottom="0.75" header="0.69" footer="0.3"/>
  <pageSetup paperSize="9" scale="85" orientation="portrait" r:id="rId1"/>
  <headerFooter>
    <oddHeader>&amp;R&amp;"Arial,Bold"ANNEX 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244"/>
  <sheetViews>
    <sheetView zoomScaleNormal="100" zoomScaleSheetLayoutView="90" workbookViewId="0">
      <pane xSplit="1" ySplit="6" topLeftCell="D226" activePane="bottomRight" state="frozen"/>
      <selection pane="topRight" activeCell="B1" sqref="B1"/>
      <selection pane="bottomLeft" activeCell="A7" sqref="A7"/>
      <selection pane="bottomRight" activeCell="D236" sqref="D236"/>
    </sheetView>
  </sheetViews>
  <sheetFormatPr defaultColWidth="8" defaultRowHeight="12.75" x14ac:dyDescent="0.2"/>
  <cols>
    <col min="1" max="1" width="32.5703125" style="121" customWidth="1"/>
    <col min="2" max="3" width="13.28515625" style="135" hidden="1" customWidth="1"/>
    <col min="4" max="4" width="12.42578125" style="135" customWidth="1"/>
    <col min="5" max="5" width="12.7109375" style="121" customWidth="1"/>
    <col min="6" max="6" width="12.28515625" style="121" customWidth="1"/>
    <col min="7" max="7" width="13.140625" style="121" customWidth="1"/>
    <col min="8" max="8" width="13" style="121" customWidth="1"/>
    <col min="9" max="9" width="13.140625" style="259" customWidth="1"/>
    <col min="10" max="10" width="13.140625" style="121" customWidth="1"/>
    <col min="11" max="11" width="7" style="92" hidden="1" customWidth="1"/>
    <col min="12" max="12" width="12.42578125" style="121" customWidth="1"/>
    <col min="13" max="13" width="12.42578125" style="1" customWidth="1"/>
    <col min="14" max="16" width="8" style="1"/>
    <col min="17" max="246" width="8" style="92"/>
    <col min="247" max="247" width="40.5703125" style="92" customWidth="1"/>
    <col min="248" max="249" width="8" style="92" customWidth="1"/>
    <col min="250" max="250" width="13.28515625" style="92" customWidth="1"/>
    <col min="251" max="251" width="13.5703125" style="92" customWidth="1"/>
    <col min="252" max="252" width="13.85546875" style="92" customWidth="1"/>
    <col min="253" max="253" width="13.140625" style="92" customWidth="1"/>
    <col min="254" max="254" width="13" style="92" customWidth="1"/>
    <col min="255" max="255" width="10.5703125" style="92" customWidth="1"/>
    <col min="256" max="256" width="12.5703125" style="92" customWidth="1"/>
    <col min="257" max="257" width="8" style="92" customWidth="1"/>
    <col min="258" max="259" width="11.85546875" style="92" customWidth="1"/>
    <col min="260" max="260" width="12" style="92" customWidth="1"/>
    <col min="261" max="261" width="12.5703125" style="92" customWidth="1"/>
    <col min="262" max="502" width="8" style="92"/>
    <col min="503" max="503" width="40.5703125" style="92" customWidth="1"/>
    <col min="504" max="505" width="8" style="92" customWidth="1"/>
    <col min="506" max="506" width="13.28515625" style="92" customWidth="1"/>
    <col min="507" max="507" width="13.5703125" style="92" customWidth="1"/>
    <col min="508" max="508" width="13.85546875" style="92" customWidth="1"/>
    <col min="509" max="509" width="13.140625" style="92" customWidth="1"/>
    <col min="510" max="510" width="13" style="92" customWidth="1"/>
    <col min="511" max="511" width="10.5703125" style="92" customWidth="1"/>
    <col min="512" max="512" width="12.5703125" style="92" customWidth="1"/>
    <col min="513" max="513" width="8" style="92" customWidth="1"/>
    <col min="514" max="515" width="11.85546875" style="92" customWidth="1"/>
    <col min="516" max="516" width="12" style="92" customWidth="1"/>
    <col min="517" max="517" width="12.5703125" style="92" customWidth="1"/>
    <col min="518" max="758" width="8" style="92"/>
    <col min="759" max="759" width="40.5703125" style="92" customWidth="1"/>
    <col min="760" max="761" width="8" style="92" customWidth="1"/>
    <col min="762" max="762" width="13.28515625" style="92" customWidth="1"/>
    <col min="763" max="763" width="13.5703125" style="92" customWidth="1"/>
    <col min="764" max="764" width="13.85546875" style="92" customWidth="1"/>
    <col min="765" max="765" width="13.140625" style="92" customWidth="1"/>
    <col min="766" max="766" width="13" style="92" customWidth="1"/>
    <col min="767" max="767" width="10.5703125" style="92" customWidth="1"/>
    <col min="768" max="768" width="12.5703125" style="92" customWidth="1"/>
    <col min="769" max="769" width="8" style="92" customWidth="1"/>
    <col min="770" max="771" width="11.85546875" style="92" customWidth="1"/>
    <col min="772" max="772" width="12" style="92" customWidth="1"/>
    <col min="773" max="773" width="12.5703125" style="92" customWidth="1"/>
    <col min="774" max="1014" width="8" style="92"/>
    <col min="1015" max="1015" width="40.5703125" style="92" customWidth="1"/>
    <col min="1016" max="1017" width="8" style="92" customWidth="1"/>
    <col min="1018" max="1018" width="13.28515625" style="92" customWidth="1"/>
    <col min="1019" max="1019" width="13.5703125" style="92" customWidth="1"/>
    <col min="1020" max="1020" width="13.85546875" style="92" customWidth="1"/>
    <col min="1021" max="1021" width="13.140625" style="92" customWidth="1"/>
    <col min="1022" max="1022" width="13" style="92" customWidth="1"/>
    <col min="1023" max="1023" width="10.5703125" style="92" customWidth="1"/>
    <col min="1024" max="1024" width="12.5703125" style="92" customWidth="1"/>
    <col min="1025" max="1025" width="8" style="92" customWidth="1"/>
    <col min="1026" max="1027" width="11.85546875" style="92" customWidth="1"/>
    <col min="1028" max="1028" width="12" style="92" customWidth="1"/>
    <col min="1029" max="1029" width="12.5703125" style="92" customWidth="1"/>
    <col min="1030" max="1270" width="8" style="92"/>
    <col min="1271" max="1271" width="40.5703125" style="92" customWidth="1"/>
    <col min="1272" max="1273" width="8" style="92" customWidth="1"/>
    <col min="1274" max="1274" width="13.28515625" style="92" customWidth="1"/>
    <col min="1275" max="1275" width="13.5703125" style="92" customWidth="1"/>
    <col min="1276" max="1276" width="13.85546875" style="92" customWidth="1"/>
    <col min="1277" max="1277" width="13.140625" style="92" customWidth="1"/>
    <col min="1278" max="1278" width="13" style="92" customWidth="1"/>
    <col min="1279" max="1279" width="10.5703125" style="92" customWidth="1"/>
    <col min="1280" max="1280" width="12.5703125" style="92" customWidth="1"/>
    <col min="1281" max="1281" width="8" style="92" customWidth="1"/>
    <col min="1282" max="1283" width="11.85546875" style="92" customWidth="1"/>
    <col min="1284" max="1284" width="12" style="92" customWidth="1"/>
    <col min="1285" max="1285" width="12.5703125" style="92" customWidth="1"/>
    <col min="1286" max="1526" width="8" style="92"/>
    <col min="1527" max="1527" width="40.5703125" style="92" customWidth="1"/>
    <col min="1528" max="1529" width="8" style="92" customWidth="1"/>
    <col min="1530" max="1530" width="13.28515625" style="92" customWidth="1"/>
    <col min="1531" max="1531" width="13.5703125" style="92" customWidth="1"/>
    <col min="1532" max="1532" width="13.85546875" style="92" customWidth="1"/>
    <col min="1533" max="1533" width="13.140625" style="92" customWidth="1"/>
    <col min="1534" max="1534" width="13" style="92" customWidth="1"/>
    <col min="1535" max="1535" width="10.5703125" style="92" customWidth="1"/>
    <col min="1536" max="1536" width="12.5703125" style="92" customWidth="1"/>
    <col min="1537" max="1537" width="8" style="92" customWidth="1"/>
    <col min="1538" max="1539" width="11.85546875" style="92" customWidth="1"/>
    <col min="1540" max="1540" width="12" style="92" customWidth="1"/>
    <col min="1541" max="1541" width="12.5703125" style="92" customWidth="1"/>
    <col min="1542" max="1782" width="8" style="92"/>
    <col min="1783" max="1783" width="40.5703125" style="92" customWidth="1"/>
    <col min="1784" max="1785" width="8" style="92" customWidth="1"/>
    <col min="1786" max="1786" width="13.28515625" style="92" customWidth="1"/>
    <col min="1787" max="1787" width="13.5703125" style="92" customWidth="1"/>
    <col min="1788" max="1788" width="13.85546875" style="92" customWidth="1"/>
    <col min="1789" max="1789" width="13.140625" style="92" customWidth="1"/>
    <col min="1790" max="1790" width="13" style="92" customWidth="1"/>
    <col min="1791" max="1791" width="10.5703125" style="92" customWidth="1"/>
    <col min="1792" max="1792" width="12.5703125" style="92" customWidth="1"/>
    <col min="1793" max="1793" width="8" style="92" customWidth="1"/>
    <col min="1794" max="1795" width="11.85546875" style="92" customWidth="1"/>
    <col min="1796" max="1796" width="12" style="92" customWidth="1"/>
    <col min="1797" max="1797" width="12.5703125" style="92" customWidth="1"/>
    <col min="1798" max="2038" width="8" style="92"/>
    <col min="2039" max="2039" width="40.5703125" style="92" customWidth="1"/>
    <col min="2040" max="2041" width="8" style="92" customWidth="1"/>
    <col min="2042" max="2042" width="13.28515625" style="92" customWidth="1"/>
    <col min="2043" max="2043" width="13.5703125" style="92" customWidth="1"/>
    <col min="2044" max="2044" width="13.85546875" style="92" customWidth="1"/>
    <col min="2045" max="2045" width="13.140625" style="92" customWidth="1"/>
    <col min="2046" max="2046" width="13" style="92" customWidth="1"/>
    <col min="2047" max="2047" width="10.5703125" style="92" customWidth="1"/>
    <col min="2048" max="2048" width="12.5703125" style="92" customWidth="1"/>
    <col min="2049" max="2049" width="8" style="92" customWidth="1"/>
    <col min="2050" max="2051" width="11.85546875" style="92" customWidth="1"/>
    <col min="2052" max="2052" width="12" style="92" customWidth="1"/>
    <col min="2053" max="2053" width="12.5703125" style="92" customWidth="1"/>
    <col min="2054" max="2294" width="8" style="92"/>
    <col min="2295" max="2295" width="40.5703125" style="92" customWidth="1"/>
    <col min="2296" max="2297" width="8" style="92" customWidth="1"/>
    <col min="2298" max="2298" width="13.28515625" style="92" customWidth="1"/>
    <col min="2299" max="2299" width="13.5703125" style="92" customWidth="1"/>
    <col min="2300" max="2300" width="13.85546875" style="92" customWidth="1"/>
    <col min="2301" max="2301" width="13.140625" style="92" customWidth="1"/>
    <col min="2302" max="2302" width="13" style="92" customWidth="1"/>
    <col min="2303" max="2303" width="10.5703125" style="92" customWidth="1"/>
    <col min="2304" max="2304" width="12.5703125" style="92" customWidth="1"/>
    <col min="2305" max="2305" width="8" style="92" customWidth="1"/>
    <col min="2306" max="2307" width="11.85546875" style="92" customWidth="1"/>
    <col min="2308" max="2308" width="12" style="92" customWidth="1"/>
    <col min="2309" max="2309" width="12.5703125" style="92" customWidth="1"/>
    <col min="2310" max="2550" width="8" style="92"/>
    <col min="2551" max="2551" width="40.5703125" style="92" customWidth="1"/>
    <col min="2552" max="2553" width="8" style="92" customWidth="1"/>
    <col min="2554" max="2554" width="13.28515625" style="92" customWidth="1"/>
    <col min="2555" max="2555" width="13.5703125" style="92" customWidth="1"/>
    <col min="2556" max="2556" width="13.85546875" style="92" customWidth="1"/>
    <col min="2557" max="2557" width="13.140625" style="92" customWidth="1"/>
    <col min="2558" max="2558" width="13" style="92" customWidth="1"/>
    <col min="2559" max="2559" width="10.5703125" style="92" customWidth="1"/>
    <col min="2560" max="2560" width="12.5703125" style="92" customWidth="1"/>
    <col min="2561" max="2561" width="8" style="92" customWidth="1"/>
    <col min="2562" max="2563" width="11.85546875" style="92" customWidth="1"/>
    <col min="2564" max="2564" width="12" style="92" customWidth="1"/>
    <col min="2565" max="2565" width="12.5703125" style="92" customWidth="1"/>
    <col min="2566" max="2806" width="8" style="92"/>
    <col min="2807" max="2807" width="40.5703125" style="92" customWidth="1"/>
    <col min="2808" max="2809" width="8" style="92" customWidth="1"/>
    <col min="2810" max="2810" width="13.28515625" style="92" customWidth="1"/>
    <col min="2811" max="2811" width="13.5703125" style="92" customWidth="1"/>
    <col min="2812" max="2812" width="13.85546875" style="92" customWidth="1"/>
    <col min="2813" max="2813" width="13.140625" style="92" customWidth="1"/>
    <col min="2814" max="2814" width="13" style="92" customWidth="1"/>
    <col min="2815" max="2815" width="10.5703125" style="92" customWidth="1"/>
    <col min="2816" max="2816" width="12.5703125" style="92" customWidth="1"/>
    <col min="2817" max="2817" width="8" style="92" customWidth="1"/>
    <col min="2818" max="2819" width="11.85546875" style="92" customWidth="1"/>
    <col min="2820" max="2820" width="12" style="92" customWidth="1"/>
    <col min="2821" max="2821" width="12.5703125" style="92" customWidth="1"/>
    <col min="2822" max="3062" width="8" style="92"/>
    <col min="3063" max="3063" width="40.5703125" style="92" customWidth="1"/>
    <col min="3064" max="3065" width="8" style="92" customWidth="1"/>
    <col min="3066" max="3066" width="13.28515625" style="92" customWidth="1"/>
    <col min="3067" max="3067" width="13.5703125" style="92" customWidth="1"/>
    <col min="3068" max="3068" width="13.85546875" style="92" customWidth="1"/>
    <col min="3069" max="3069" width="13.140625" style="92" customWidth="1"/>
    <col min="3070" max="3070" width="13" style="92" customWidth="1"/>
    <col min="3071" max="3071" width="10.5703125" style="92" customWidth="1"/>
    <col min="3072" max="3072" width="12.5703125" style="92" customWidth="1"/>
    <col min="3073" max="3073" width="8" style="92" customWidth="1"/>
    <col min="3074" max="3075" width="11.85546875" style="92" customWidth="1"/>
    <col min="3076" max="3076" width="12" style="92" customWidth="1"/>
    <col min="3077" max="3077" width="12.5703125" style="92" customWidth="1"/>
    <col min="3078" max="3318" width="8" style="92"/>
    <col min="3319" max="3319" width="40.5703125" style="92" customWidth="1"/>
    <col min="3320" max="3321" width="8" style="92" customWidth="1"/>
    <col min="3322" max="3322" width="13.28515625" style="92" customWidth="1"/>
    <col min="3323" max="3323" width="13.5703125" style="92" customWidth="1"/>
    <col min="3324" max="3324" width="13.85546875" style="92" customWidth="1"/>
    <col min="3325" max="3325" width="13.140625" style="92" customWidth="1"/>
    <col min="3326" max="3326" width="13" style="92" customWidth="1"/>
    <col min="3327" max="3327" width="10.5703125" style="92" customWidth="1"/>
    <col min="3328" max="3328" width="12.5703125" style="92" customWidth="1"/>
    <col min="3329" max="3329" width="8" style="92" customWidth="1"/>
    <col min="3330" max="3331" width="11.85546875" style="92" customWidth="1"/>
    <col min="3332" max="3332" width="12" style="92" customWidth="1"/>
    <col min="3333" max="3333" width="12.5703125" style="92" customWidth="1"/>
    <col min="3334" max="3574" width="8" style="92"/>
    <col min="3575" max="3575" width="40.5703125" style="92" customWidth="1"/>
    <col min="3576" max="3577" width="8" style="92" customWidth="1"/>
    <col min="3578" max="3578" width="13.28515625" style="92" customWidth="1"/>
    <col min="3579" max="3579" width="13.5703125" style="92" customWidth="1"/>
    <col min="3580" max="3580" width="13.85546875" style="92" customWidth="1"/>
    <col min="3581" max="3581" width="13.140625" style="92" customWidth="1"/>
    <col min="3582" max="3582" width="13" style="92" customWidth="1"/>
    <col min="3583" max="3583" width="10.5703125" style="92" customWidth="1"/>
    <col min="3584" max="3584" width="12.5703125" style="92" customWidth="1"/>
    <col min="3585" max="3585" width="8" style="92" customWidth="1"/>
    <col min="3586" max="3587" width="11.85546875" style="92" customWidth="1"/>
    <col min="3588" max="3588" width="12" style="92" customWidth="1"/>
    <col min="3589" max="3589" width="12.5703125" style="92" customWidth="1"/>
    <col min="3590" max="3830" width="8" style="92"/>
    <col min="3831" max="3831" width="40.5703125" style="92" customWidth="1"/>
    <col min="3832" max="3833" width="8" style="92" customWidth="1"/>
    <col min="3834" max="3834" width="13.28515625" style="92" customWidth="1"/>
    <col min="3835" max="3835" width="13.5703125" style="92" customWidth="1"/>
    <col min="3836" max="3836" width="13.85546875" style="92" customWidth="1"/>
    <col min="3837" max="3837" width="13.140625" style="92" customWidth="1"/>
    <col min="3838" max="3838" width="13" style="92" customWidth="1"/>
    <col min="3839" max="3839" width="10.5703125" style="92" customWidth="1"/>
    <col min="3840" max="3840" width="12.5703125" style="92" customWidth="1"/>
    <col min="3841" max="3841" width="8" style="92" customWidth="1"/>
    <col min="3842" max="3843" width="11.85546875" style="92" customWidth="1"/>
    <col min="3844" max="3844" width="12" style="92" customWidth="1"/>
    <col min="3845" max="3845" width="12.5703125" style="92" customWidth="1"/>
    <col min="3846" max="4086" width="8" style="92"/>
    <col min="4087" max="4087" width="40.5703125" style="92" customWidth="1"/>
    <col min="4088" max="4089" width="8" style="92" customWidth="1"/>
    <col min="4090" max="4090" width="13.28515625" style="92" customWidth="1"/>
    <col min="4091" max="4091" width="13.5703125" style="92" customWidth="1"/>
    <col min="4092" max="4092" width="13.85546875" style="92" customWidth="1"/>
    <col min="4093" max="4093" width="13.140625" style="92" customWidth="1"/>
    <col min="4094" max="4094" width="13" style="92" customWidth="1"/>
    <col min="4095" max="4095" width="10.5703125" style="92" customWidth="1"/>
    <col min="4096" max="4096" width="12.5703125" style="92" customWidth="1"/>
    <col min="4097" max="4097" width="8" style="92" customWidth="1"/>
    <col min="4098" max="4099" width="11.85546875" style="92" customWidth="1"/>
    <col min="4100" max="4100" width="12" style="92" customWidth="1"/>
    <col min="4101" max="4101" width="12.5703125" style="92" customWidth="1"/>
    <col min="4102" max="4342" width="8" style="92"/>
    <col min="4343" max="4343" width="40.5703125" style="92" customWidth="1"/>
    <col min="4344" max="4345" width="8" style="92" customWidth="1"/>
    <col min="4346" max="4346" width="13.28515625" style="92" customWidth="1"/>
    <col min="4347" max="4347" width="13.5703125" style="92" customWidth="1"/>
    <col min="4348" max="4348" width="13.85546875" style="92" customWidth="1"/>
    <col min="4349" max="4349" width="13.140625" style="92" customWidth="1"/>
    <col min="4350" max="4350" width="13" style="92" customWidth="1"/>
    <col min="4351" max="4351" width="10.5703125" style="92" customWidth="1"/>
    <col min="4352" max="4352" width="12.5703125" style="92" customWidth="1"/>
    <col min="4353" max="4353" width="8" style="92" customWidth="1"/>
    <col min="4354" max="4355" width="11.85546875" style="92" customWidth="1"/>
    <col min="4356" max="4356" width="12" style="92" customWidth="1"/>
    <col min="4357" max="4357" width="12.5703125" style="92" customWidth="1"/>
    <col min="4358" max="4598" width="8" style="92"/>
    <col min="4599" max="4599" width="40.5703125" style="92" customWidth="1"/>
    <col min="4600" max="4601" width="8" style="92" customWidth="1"/>
    <col min="4602" max="4602" width="13.28515625" style="92" customWidth="1"/>
    <col min="4603" max="4603" width="13.5703125" style="92" customWidth="1"/>
    <col min="4604" max="4604" width="13.85546875" style="92" customWidth="1"/>
    <col min="4605" max="4605" width="13.140625" style="92" customWidth="1"/>
    <col min="4606" max="4606" width="13" style="92" customWidth="1"/>
    <col min="4607" max="4607" width="10.5703125" style="92" customWidth="1"/>
    <col min="4608" max="4608" width="12.5703125" style="92" customWidth="1"/>
    <col min="4609" max="4609" width="8" style="92" customWidth="1"/>
    <col min="4610" max="4611" width="11.85546875" style="92" customWidth="1"/>
    <col min="4612" max="4612" width="12" style="92" customWidth="1"/>
    <col min="4613" max="4613" width="12.5703125" style="92" customWidth="1"/>
    <col min="4614" max="4854" width="8" style="92"/>
    <col min="4855" max="4855" width="40.5703125" style="92" customWidth="1"/>
    <col min="4856" max="4857" width="8" style="92" customWidth="1"/>
    <col min="4858" max="4858" width="13.28515625" style="92" customWidth="1"/>
    <col min="4859" max="4859" width="13.5703125" style="92" customWidth="1"/>
    <col min="4860" max="4860" width="13.85546875" style="92" customWidth="1"/>
    <col min="4861" max="4861" width="13.140625" style="92" customWidth="1"/>
    <col min="4862" max="4862" width="13" style="92" customWidth="1"/>
    <col min="4863" max="4863" width="10.5703125" style="92" customWidth="1"/>
    <col min="4864" max="4864" width="12.5703125" style="92" customWidth="1"/>
    <col min="4865" max="4865" width="8" style="92" customWidth="1"/>
    <col min="4866" max="4867" width="11.85546875" style="92" customWidth="1"/>
    <col min="4868" max="4868" width="12" style="92" customWidth="1"/>
    <col min="4869" max="4869" width="12.5703125" style="92" customWidth="1"/>
    <col min="4870" max="5110" width="8" style="92"/>
    <col min="5111" max="5111" width="40.5703125" style="92" customWidth="1"/>
    <col min="5112" max="5113" width="8" style="92" customWidth="1"/>
    <col min="5114" max="5114" width="13.28515625" style="92" customWidth="1"/>
    <col min="5115" max="5115" width="13.5703125" style="92" customWidth="1"/>
    <col min="5116" max="5116" width="13.85546875" style="92" customWidth="1"/>
    <col min="5117" max="5117" width="13.140625" style="92" customWidth="1"/>
    <col min="5118" max="5118" width="13" style="92" customWidth="1"/>
    <col min="5119" max="5119" width="10.5703125" style="92" customWidth="1"/>
    <col min="5120" max="5120" width="12.5703125" style="92" customWidth="1"/>
    <col min="5121" max="5121" width="8" style="92" customWidth="1"/>
    <col min="5122" max="5123" width="11.85546875" style="92" customWidth="1"/>
    <col min="5124" max="5124" width="12" style="92" customWidth="1"/>
    <col min="5125" max="5125" width="12.5703125" style="92" customWidth="1"/>
    <col min="5126" max="5366" width="8" style="92"/>
    <col min="5367" max="5367" width="40.5703125" style="92" customWidth="1"/>
    <col min="5368" max="5369" width="8" style="92" customWidth="1"/>
    <col min="5370" max="5370" width="13.28515625" style="92" customWidth="1"/>
    <col min="5371" max="5371" width="13.5703125" style="92" customWidth="1"/>
    <col min="5372" max="5372" width="13.85546875" style="92" customWidth="1"/>
    <col min="5373" max="5373" width="13.140625" style="92" customWidth="1"/>
    <col min="5374" max="5374" width="13" style="92" customWidth="1"/>
    <col min="5375" max="5375" width="10.5703125" style="92" customWidth="1"/>
    <col min="5376" max="5376" width="12.5703125" style="92" customWidth="1"/>
    <col min="5377" max="5377" width="8" style="92" customWidth="1"/>
    <col min="5378" max="5379" width="11.85546875" style="92" customWidth="1"/>
    <col min="5380" max="5380" width="12" style="92" customWidth="1"/>
    <col min="5381" max="5381" width="12.5703125" style="92" customWidth="1"/>
    <col min="5382" max="5622" width="8" style="92"/>
    <col min="5623" max="5623" width="40.5703125" style="92" customWidth="1"/>
    <col min="5624" max="5625" width="8" style="92" customWidth="1"/>
    <col min="5626" max="5626" width="13.28515625" style="92" customWidth="1"/>
    <col min="5627" max="5627" width="13.5703125" style="92" customWidth="1"/>
    <col min="5628" max="5628" width="13.85546875" style="92" customWidth="1"/>
    <col min="5629" max="5629" width="13.140625" style="92" customWidth="1"/>
    <col min="5630" max="5630" width="13" style="92" customWidth="1"/>
    <col min="5631" max="5631" width="10.5703125" style="92" customWidth="1"/>
    <col min="5632" max="5632" width="12.5703125" style="92" customWidth="1"/>
    <col min="5633" max="5633" width="8" style="92" customWidth="1"/>
    <col min="5634" max="5635" width="11.85546875" style="92" customWidth="1"/>
    <col min="5636" max="5636" width="12" style="92" customWidth="1"/>
    <col min="5637" max="5637" width="12.5703125" style="92" customWidth="1"/>
    <col min="5638" max="5878" width="8" style="92"/>
    <col min="5879" max="5879" width="40.5703125" style="92" customWidth="1"/>
    <col min="5880" max="5881" width="8" style="92" customWidth="1"/>
    <col min="5882" max="5882" width="13.28515625" style="92" customWidth="1"/>
    <col min="5883" max="5883" width="13.5703125" style="92" customWidth="1"/>
    <col min="5884" max="5884" width="13.85546875" style="92" customWidth="1"/>
    <col min="5885" max="5885" width="13.140625" style="92" customWidth="1"/>
    <col min="5886" max="5886" width="13" style="92" customWidth="1"/>
    <col min="5887" max="5887" width="10.5703125" style="92" customWidth="1"/>
    <col min="5888" max="5888" width="12.5703125" style="92" customWidth="1"/>
    <col min="5889" max="5889" width="8" style="92" customWidth="1"/>
    <col min="5890" max="5891" width="11.85546875" style="92" customWidth="1"/>
    <col min="5892" max="5892" width="12" style="92" customWidth="1"/>
    <col min="5893" max="5893" width="12.5703125" style="92" customWidth="1"/>
    <col min="5894" max="6134" width="8" style="92"/>
    <col min="6135" max="6135" width="40.5703125" style="92" customWidth="1"/>
    <col min="6136" max="6137" width="8" style="92" customWidth="1"/>
    <col min="6138" max="6138" width="13.28515625" style="92" customWidth="1"/>
    <col min="6139" max="6139" width="13.5703125" style="92" customWidth="1"/>
    <col min="6140" max="6140" width="13.85546875" style="92" customWidth="1"/>
    <col min="6141" max="6141" width="13.140625" style="92" customWidth="1"/>
    <col min="6142" max="6142" width="13" style="92" customWidth="1"/>
    <col min="6143" max="6143" width="10.5703125" style="92" customWidth="1"/>
    <col min="6144" max="6144" width="12.5703125" style="92" customWidth="1"/>
    <col min="6145" max="6145" width="8" style="92" customWidth="1"/>
    <col min="6146" max="6147" width="11.85546875" style="92" customWidth="1"/>
    <col min="6148" max="6148" width="12" style="92" customWidth="1"/>
    <col min="6149" max="6149" width="12.5703125" style="92" customWidth="1"/>
    <col min="6150" max="6390" width="8" style="92"/>
    <col min="6391" max="6391" width="40.5703125" style="92" customWidth="1"/>
    <col min="6392" max="6393" width="8" style="92" customWidth="1"/>
    <col min="6394" max="6394" width="13.28515625" style="92" customWidth="1"/>
    <col min="6395" max="6395" width="13.5703125" style="92" customWidth="1"/>
    <col min="6396" max="6396" width="13.85546875" style="92" customWidth="1"/>
    <col min="6397" max="6397" width="13.140625" style="92" customWidth="1"/>
    <col min="6398" max="6398" width="13" style="92" customWidth="1"/>
    <col min="6399" max="6399" width="10.5703125" style="92" customWidth="1"/>
    <col min="6400" max="6400" width="12.5703125" style="92" customWidth="1"/>
    <col min="6401" max="6401" width="8" style="92" customWidth="1"/>
    <col min="6402" max="6403" width="11.85546875" style="92" customWidth="1"/>
    <col min="6404" max="6404" width="12" style="92" customWidth="1"/>
    <col min="6405" max="6405" width="12.5703125" style="92" customWidth="1"/>
    <col min="6406" max="6646" width="8" style="92"/>
    <col min="6647" max="6647" width="40.5703125" style="92" customWidth="1"/>
    <col min="6648" max="6649" width="8" style="92" customWidth="1"/>
    <col min="6650" max="6650" width="13.28515625" style="92" customWidth="1"/>
    <col min="6651" max="6651" width="13.5703125" style="92" customWidth="1"/>
    <col min="6652" max="6652" width="13.85546875" style="92" customWidth="1"/>
    <col min="6653" max="6653" width="13.140625" style="92" customWidth="1"/>
    <col min="6654" max="6654" width="13" style="92" customWidth="1"/>
    <col min="6655" max="6655" width="10.5703125" style="92" customWidth="1"/>
    <col min="6656" max="6656" width="12.5703125" style="92" customWidth="1"/>
    <col min="6657" max="6657" width="8" style="92" customWidth="1"/>
    <col min="6658" max="6659" width="11.85546875" style="92" customWidth="1"/>
    <col min="6660" max="6660" width="12" style="92" customWidth="1"/>
    <col min="6661" max="6661" width="12.5703125" style="92" customWidth="1"/>
    <col min="6662" max="6902" width="8" style="92"/>
    <col min="6903" max="6903" width="40.5703125" style="92" customWidth="1"/>
    <col min="6904" max="6905" width="8" style="92" customWidth="1"/>
    <col min="6906" max="6906" width="13.28515625" style="92" customWidth="1"/>
    <col min="6907" max="6907" width="13.5703125" style="92" customWidth="1"/>
    <col min="6908" max="6908" width="13.85546875" style="92" customWidth="1"/>
    <col min="6909" max="6909" width="13.140625" style="92" customWidth="1"/>
    <col min="6910" max="6910" width="13" style="92" customWidth="1"/>
    <col min="6911" max="6911" width="10.5703125" style="92" customWidth="1"/>
    <col min="6912" max="6912" width="12.5703125" style="92" customWidth="1"/>
    <col min="6913" max="6913" width="8" style="92" customWidth="1"/>
    <col min="6914" max="6915" width="11.85546875" style="92" customWidth="1"/>
    <col min="6916" max="6916" width="12" style="92" customWidth="1"/>
    <col min="6917" max="6917" width="12.5703125" style="92" customWidth="1"/>
    <col min="6918" max="7158" width="8" style="92"/>
    <col min="7159" max="7159" width="40.5703125" style="92" customWidth="1"/>
    <col min="7160" max="7161" width="8" style="92" customWidth="1"/>
    <col min="7162" max="7162" width="13.28515625" style="92" customWidth="1"/>
    <col min="7163" max="7163" width="13.5703125" style="92" customWidth="1"/>
    <col min="7164" max="7164" width="13.85546875" style="92" customWidth="1"/>
    <col min="7165" max="7165" width="13.140625" style="92" customWidth="1"/>
    <col min="7166" max="7166" width="13" style="92" customWidth="1"/>
    <col min="7167" max="7167" width="10.5703125" style="92" customWidth="1"/>
    <col min="7168" max="7168" width="12.5703125" style="92" customWidth="1"/>
    <col min="7169" max="7169" width="8" style="92" customWidth="1"/>
    <col min="7170" max="7171" width="11.85546875" style="92" customWidth="1"/>
    <col min="7172" max="7172" width="12" style="92" customWidth="1"/>
    <col min="7173" max="7173" width="12.5703125" style="92" customWidth="1"/>
    <col min="7174" max="7414" width="8" style="92"/>
    <col min="7415" max="7415" width="40.5703125" style="92" customWidth="1"/>
    <col min="7416" max="7417" width="8" style="92" customWidth="1"/>
    <col min="7418" max="7418" width="13.28515625" style="92" customWidth="1"/>
    <col min="7419" max="7419" width="13.5703125" style="92" customWidth="1"/>
    <col min="7420" max="7420" width="13.85546875" style="92" customWidth="1"/>
    <col min="7421" max="7421" width="13.140625" style="92" customWidth="1"/>
    <col min="7422" max="7422" width="13" style="92" customWidth="1"/>
    <col min="7423" max="7423" width="10.5703125" style="92" customWidth="1"/>
    <col min="7424" max="7424" width="12.5703125" style="92" customWidth="1"/>
    <col min="7425" max="7425" width="8" style="92" customWidth="1"/>
    <col min="7426" max="7427" width="11.85546875" style="92" customWidth="1"/>
    <col min="7428" max="7428" width="12" style="92" customWidth="1"/>
    <col min="7429" max="7429" width="12.5703125" style="92" customWidth="1"/>
    <col min="7430" max="7670" width="8" style="92"/>
    <col min="7671" max="7671" width="40.5703125" style="92" customWidth="1"/>
    <col min="7672" max="7673" width="8" style="92" customWidth="1"/>
    <col min="7674" max="7674" width="13.28515625" style="92" customWidth="1"/>
    <col min="7675" max="7675" width="13.5703125" style="92" customWidth="1"/>
    <col min="7676" max="7676" width="13.85546875" style="92" customWidth="1"/>
    <col min="7677" max="7677" width="13.140625" style="92" customWidth="1"/>
    <col min="7678" max="7678" width="13" style="92" customWidth="1"/>
    <col min="7679" max="7679" width="10.5703125" style="92" customWidth="1"/>
    <col min="7680" max="7680" width="12.5703125" style="92" customWidth="1"/>
    <col min="7681" max="7681" width="8" style="92" customWidth="1"/>
    <col min="7682" max="7683" width="11.85546875" style="92" customWidth="1"/>
    <col min="7684" max="7684" width="12" style="92" customWidth="1"/>
    <col min="7685" max="7685" width="12.5703125" style="92" customWidth="1"/>
    <col min="7686" max="7926" width="8" style="92"/>
    <col min="7927" max="7927" width="40.5703125" style="92" customWidth="1"/>
    <col min="7928" max="7929" width="8" style="92" customWidth="1"/>
    <col min="7930" max="7930" width="13.28515625" style="92" customWidth="1"/>
    <col min="7931" max="7931" width="13.5703125" style="92" customWidth="1"/>
    <col min="7932" max="7932" width="13.85546875" style="92" customWidth="1"/>
    <col min="7933" max="7933" width="13.140625" style="92" customWidth="1"/>
    <col min="7934" max="7934" width="13" style="92" customWidth="1"/>
    <col min="7935" max="7935" width="10.5703125" style="92" customWidth="1"/>
    <col min="7936" max="7936" width="12.5703125" style="92" customWidth="1"/>
    <col min="7937" max="7937" width="8" style="92" customWidth="1"/>
    <col min="7938" max="7939" width="11.85546875" style="92" customWidth="1"/>
    <col min="7940" max="7940" width="12" style="92" customWidth="1"/>
    <col min="7941" max="7941" width="12.5703125" style="92" customWidth="1"/>
    <col min="7942" max="8182" width="8" style="92"/>
    <col min="8183" max="8183" width="40.5703125" style="92" customWidth="1"/>
    <col min="8184" max="8185" width="8" style="92" customWidth="1"/>
    <col min="8186" max="8186" width="13.28515625" style="92" customWidth="1"/>
    <col min="8187" max="8187" width="13.5703125" style="92" customWidth="1"/>
    <col min="8188" max="8188" width="13.85546875" style="92" customWidth="1"/>
    <col min="8189" max="8189" width="13.140625" style="92" customWidth="1"/>
    <col min="8190" max="8190" width="13" style="92" customWidth="1"/>
    <col min="8191" max="8191" width="10.5703125" style="92" customWidth="1"/>
    <col min="8192" max="8192" width="12.5703125" style="92" customWidth="1"/>
    <col min="8193" max="8193" width="8" style="92" customWidth="1"/>
    <col min="8194" max="8195" width="11.85546875" style="92" customWidth="1"/>
    <col min="8196" max="8196" width="12" style="92" customWidth="1"/>
    <col min="8197" max="8197" width="12.5703125" style="92" customWidth="1"/>
    <col min="8198" max="8438" width="8" style="92"/>
    <col min="8439" max="8439" width="40.5703125" style="92" customWidth="1"/>
    <col min="8440" max="8441" width="8" style="92" customWidth="1"/>
    <col min="8442" max="8442" width="13.28515625" style="92" customWidth="1"/>
    <col min="8443" max="8443" width="13.5703125" style="92" customWidth="1"/>
    <col min="8444" max="8444" width="13.85546875" style="92" customWidth="1"/>
    <col min="8445" max="8445" width="13.140625" style="92" customWidth="1"/>
    <col min="8446" max="8446" width="13" style="92" customWidth="1"/>
    <col min="8447" max="8447" width="10.5703125" style="92" customWidth="1"/>
    <col min="8448" max="8448" width="12.5703125" style="92" customWidth="1"/>
    <col min="8449" max="8449" width="8" style="92" customWidth="1"/>
    <col min="8450" max="8451" width="11.85546875" style="92" customWidth="1"/>
    <col min="8452" max="8452" width="12" style="92" customWidth="1"/>
    <col min="8453" max="8453" width="12.5703125" style="92" customWidth="1"/>
    <col min="8454" max="8694" width="8" style="92"/>
    <col min="8695" max="8695" width="40.5703125" style="92" customWidth="1"/>
    <col min="8696" max="8697" width="8" style="92" customWidth="1"/>
    <col min="8698" max="8698" width="13.28515625" style="92" customWidth="1"/>
    <col min="8699" max="8699" width="13.5703125" style="92" customWidth="1"/>
    <col min="8700" max="8700" width="13.85546875" style="92" customWidth="1"/>
    <col min="8701" max="8701" width="13.140625" style="92" customWidth="1"/>
    <col min="8702" max="8702" width="13" style="92" customWidth="1"/>
    <col min="8703" max="8703" width="10.5703125" style="92" customWidth="1"/>
    <col min="8704" max="8704" width="12.5703125" style="92" customWidth="1"/>
    <col min="8705" max="8705" width="8" style="92" customWidth="1"/>
    <col min="8706" max="8707" width="11.85546875" style="92" customWidth="1"/>
    <col min="8708" max="8708" width="12" style="92" customWidth="1"/>
    <col min="8709" max="8709" width="12.5703125" style="92" customWidth="1"/>
    <col min="8710" max="8950" width="8" style="92"/>
    <col min="8951" max="8951" width="40.5703125" style="92" customWidth="1"/>
    <col min="8952" max="8953" width="8" style="92" customWidth="1"/>
    <col min="8954" max="8954" width="13.28515625" style="92" customWidth="1"/>
    <col min="8955" max="8955" width="13.5703125" style="92" customWidth="1"/>
    <col min="8956" max="8956" width="13.85546875" style="92" customWidth="1"/>
    <col min="8957" max="8957" width="13.140625" style="92" customWidth="1"/>
    <col min="8958" max="8958" width="13" style="92" customWidth="1"/>
    <col min="8959" max="8959" width="10.5703125" style="92" customWidth="1"/>
    <col min="8960" max="8960" width="12.5703125" style="92" customWidth="1"/>
    <col min="8961" max="8961" width="8" style="92" customWidth="1"/>
    <col min="8962" max="8963" width="11.85546875" style="92" customWidth="1"/>
    <col min="8964" max="8964" width="12" style="92" customWidth="1"/>
    <col min="8965" max="8965" width="12.5703125" style="92" customWidth="1"/>
    <col min="8966" max="9206" width="8" style="92"/>
    <col min="9207" max="9207" width="40.5703125" style="92" customWidth="1"/>
    <col min="9208" max="9209" width="8" style="92" customWidth="1"/>
    <col min="9210" max="9210" width="13.28515625" style="92" customWidth="1"/>
    <col min="9211" max="9211" width="13.5703125" style="92" customWidth="1"/>
    <col min="9212" max="9212" width="13.85546875" style="92" customWidth="1"/>
    <col min="9213" max="9213" width="13.140625" style="92" customWidth="1"/>
    <col min="9214" max="9214" width="13" style="92" customWidth="1"/>
    <col min="9215" max="9215" width="10.5703125" style="92" customWidth="1"/>
    <col min="9216" max="9216" width="12.5703125" style="92" customWidth="1"/>
    <col min="9217" max="9217" width="8" style="92" customWidth="1"/>
    <col min="9218" max="9219" width="11.85546875" style="92" customWidth="1"/>
    <col min="9220" max="9220" width="12" style="92" customWidth="1"/>
    <col min="9221" max="9221" width="12.5703125" style="92" customWidth="1"/>
    <col min="9222" max="9462" width="8" style="92"/>
    <col min="9463" max="9463" width="40.5703125" style="92" customWidth="1"/>
    <col min="9464" max="9465" width="8" style="92" customWidth="1"/>
    <col min="9466" max="9466" width="13.28515625" style="92" customWidth="1"/>
    <col min="9467" max="9467" width="13.5703125" style="92" customWidth="1"/>
    <col min="9468" max="9468" width="13.85546875" style="92" customWidth="1"/>
    <col min="9469" max="9469" width="13.140625" style="92" customWidth="1"/>
    <col min="9470" max="9470" width="13" style="92" customWidth="1"/>
    <col min="9471" max="9471" width="10.5703125" style="92" customWidth="1"/>
    <col min="9472" max="9472" width="12.5703125" style="92" customWidth="1"/>
    <col min="9473" max="9473" width="8" style="92" customWidth="1"/>
    <col min="9474" max="9475" width="11.85546875" style="92" customWidth="1"/>
    <col min="9476" max="9476" width="12" style="92" customWidth="1"/>
    <col min="9477" max="9477" width="12.5703125" style="92" customWidth="1"/>
    <col min="9478" max="9718" width="8" style="92"/>
    <col min="9719" max="9719" width="40.5703125" style="92" customWidth="1"/>
    <col min="9720" max="9721" width="8" style="92" customWidth="1"/>
    <col min="9722" max="9722" width="13.28515625" style="92" customWidth="1"/>
    <col min="9723" max="9723" width="13.5703125" style="92" customWidth="1"/>
    <col min="9724" max="9724" width="13.85546875" style="92" customWidth="1"/>
    <col min="9725" max="9725" width="13.140625" style="92" customWidth="1"/>
    <col min="9726" max="9726" width="13" style="92" customWidth="1"/>
    <col min="9727" max="9727" width="10.5703125" style="92" customWidth="1"/>
    <col min="9728" max="9728" width="12.5703125" style="92" customWidth="1"/>
    <col min="9729" max="9729" width="8" style="92" customWidth="1"/>
    <col min="9730" max="9731" width="11.85546875" style="92" customWidth="1"/>
    <col min="9732" max="9732" width="12" style="92" customWidth="1"/>
    <col min="9733" max="9733" width="12.5703125" style="92" customWidth="1"/>
    <col min="9734" max="9974" width="8" style="92"/>
    <col min="9975" max="9975" width="40.5703125" style="92" customWidth="1"/>
    <col min="9976" max="9977" width="8" style="92" customWidth="1"/>
    <col min="9978" max="9978" width="13.28515625" style="92" customWidth="1"/>
    <col min="9979" max="9979" width="13.5703125" style="92" customWidth="1"/>
    <col min="9980" max="9980" width="13.85546875" style="92" customWidth="1"/>
    <col min="9981" max="9981" width="13.140625" style="92" customWidth="1"/>
    <col min="9982" max="9982" width="13" style="92" customWidth="1"/>
    <col min="9983" max="9983" width="10.5703125" style="92" customWidth="1"/>
    <col min="9984" max="9984" width="12.5703125" style="92" customWidth="1"/>
    <col min="9985" max="9985" width="8" style="92" customWidth="1"/>
    <col min="9986" max="9987" width="11.85546875" style="92" customWidth="1"/>
    <col min="9988" max="9988" width="12" style="92" customWidth="1"/>
    <col min="9989" max="9989" width="12.5703125" style="92" customWidth="1"/>
    <col min="9990" max="10230" width="8" style="92"/>
    <col min="10231" max="10231" width="40.5703125" style="92" customWidth="1"/>
    <col min="10232" max="10233" width="8" style="92" customWidth="1"/>
    <col min="10234" max="10234" width="13.28515625" style="92" customWidth="1"/>
    <col min="10235" max="10235" width="13.5703125" style="92" customWidth="1"/>
    <col min="10236" max="10236" width="13.85546875" style="92" customWidth="1"/>
    <col min="10237" max="10237" width="13.140625" style="92" customWidth="1"/>
    <col min="10238" max="10238" width="13" style="92" customWidth="1"/>
    <col min="10239" max="10239" width="10.5703125" style="92" customWidth="1"/>
    <col min="10240" max="10240" width="12.5703125" style="92" customWidth="1"/>
    <col min="10241" max="10241" width="8" style="92" customWidth="1"/>
    <col min="10242" max="10243" width="11.85546875" style="92" customWidth="1"/>
    <col min="10244" max="10244" width="12" style="92" customWidth="1"/>
    <col min="10245" max="10245" width="12.5703125" style="92" customWidth="1"/>
    <col min="10246" max="10486" width="8" style="92"/>
    <col min="10487" max="10487" width="40.5703125" style="92" customWidth="1"/>
    <col min="10488" max="10489" width="8" style="92" customWidth="1"/>
    <col min="10490" max="10490" width="13.28515625" style="92" customWidth="1"/>
    <col min="10491" max="10491" width="13.5703125" style="92" customWidth="1"/>
    <col min="10492" max="10492" width="13.85546875" style="92" customWidth="1"/>
    <col min="10493" max="10493" width="13.140625" style="92" customWidth="1"/>
    <col min="10494" max="10494" width="13" style="92" customWidth="1"/>
    <col min="10495" max="10495" width="10.5703125" style="92" customWidth="1"/>
    <col min="10496" max="10496" width="12.5703125" style="92" customWidth="1"/>
    <col min="10497" max="10497" width="8" style="92" customWidth="1"/>
    <col min="10498" max="10499" width="11.85546875" style="92" customWidth="1"/>
    <col min="10500" max="10500" width="12" style="92" customWidth="1"/>
    <col min="10501" max="10501" width="12.5703125" style="92" customWidth="1"/>
    <col min="10502" max="10742" width="8" style="92"/>
    <col min="10743" max="10743" width="40.5703125" style="92" customWidth="1"/>
    <col min="10744" max="10745" width="8" style="92" customWidth="1"/>
    <col min="10746" max="10746" width="13.28515625" style="92" customWidth="1"/>
    <col min="10747" max="10747" width="13.5703125" style="92" customWidth="1"/>
    <col min="10748" max="10748" width="13.85546875" style="92" customWidth="1"/>
    <col min="10749" max="10749" width="13.140625" style="92" customWidth="1"/>
    <col min="10750" max="10750" width="13" style="92" customWidth="1"/>
    <col min="10751" max="10751" width="10.5703125" style="92" customWidth="1"/>
    <col min="10752" max="10752" width="12.5703125" style="92" customWidth="1"/>
    <col min="10753" max="10753" width="8" style="92" customWidth="1"/>
    <col min="10754" max="10755" width="11.85546875" style="92" customWidth="1"/>
    <col min="10756" max="10756" width="12" style="92" customWidth="1"/>
    <col min="10757" max="10757" width="12.5703125" style="92" customWidth="1"/>
    <col min="10758" max="10998" width="8" style="92"/>
    <col min="10999" max="10999" width="40.5703125" style="92" customWidth="1"/>
    <col min="11000" max="11001" width="8" style="92" customWidth="1"/>
    <col min="11002" max="11002" width="13.28515625" style="92" customWidth="1"/>
    <col min="11003" max="11003" width="13.5703125" style="92" customWidth="1"/>
    <col min="11004" max="11004" width="13.85546875" style="92" customWidth="1"/>
    <col min="11005" max="11005" width="13.140625" style="92" customWidth="1"/>
    <col min="11006" max="11006" width="13" style="92" customWidth="1"/>
    <col min="11007" max="11007" width="10.5703125" style="92" customWidth="1"/>
    <col min="11008" max="11008" width="12.5703125" style="92" customWidth="1"/>
    <col min="11009" max="11009" width="8" style="92" customWidth="1"/>
    <col min="11010" max="11011" width="11.85546875" style="92" customWidth="1"/>
    <col min="11012" max="11012" width="12" style="92" customWidth="1"/>
    <col min="11013" max="11013" width="12.5703125" style="92" customWidth="1"/>
    <col min="11014" max="11254" width="8" style="92"/>
    <col min="11255" max="11255" width="40.5703125" style="92" customWidth="1"/>
    <col min="11256" max="11257" width="8" style="92" customWidth="1"/>
    <col min="11258" max="11258" width="13.28515625" style="92" customWidth="1"/>
    <col min="11259" max="11259" width="13.5703125" style="92" customWidth="1"/>
    <col min="11260" max="11260" width="13.85546875" style="92" customWidth="1"/>
    <col min="11261" max="11261" width="13.140625" style="92" customWidth="1"/>
    <col min="11262" max="11262" width="13" style="92" customWidth="1"/>
    <col min="11263" max="11263" width="10.5703125" style="92" customWidth="1"/>
    <col min="11264" max="11264" width="12.5703125" style="92" customWidth="1"/>
    <col min="11265" max="11265" width="8" style="92" customWidth="1"/>
    <col min="11266" max="11267" width="11.85546875" style="92" customWidth="1"/>
    <col min="11268" max="11268" width="12" style="92" customWidth="1"/>
    <col min="11269" max="11269" width="12.5703125" style="92" customWidth="1"/>
    <col min="11270" max="11510" width="8" style="92"/>
    <col min="11511" max="11511" width="40.5703125" style="92" customWidth="1"/>
    <col min="11512" max="11513" width="8" style="92" customWidth="1"/>
    <col min="11514" max="11514" width="13.28515625" style="92" customWidth="1"/>
    <col min="11515" max="11515" width="13.5703125" style="92" customWidth="1"/>
    <col min="11516" max="11516" width="13.85546875" style="92" customWidth="1"/>
    <col min="11517" max="11517" width="13.140625" style="92" customWidth="1"/>
    <col min="11518" max="11518" width="13" style="92" customWidth="1"/>
    <col min="11519" max="11519" width="10.5703125" style="92" customWidth="1"/>
    <col min="11520" max="11520" width="12.5703125" style="92" customWidth="1"/>
    <col min="11521" max="11521" width="8" style="92" customWidth="1"/>
    <col min="11522" max="11523" width="11.85546875" style="92" customWidth="1"/>
    <col min="11524" max="11524" width="12" style="92" customWidth="1"/>
    <col min="11525" max="11525" width="12.5703125" style="92" customWidth="1"/>
    <col min="11526" max="11766" width="8" style="92"/>
    <col min="11767" max="11767" width="40.5703125" style="92" customWidth="1"/>
    <col min="11768" max="11769" width="8" style="92" customWidth="1"/>
    <col min="11770" max="11770" width="13.28515625" style="92" customWidth="1"/>
    <col min="11771" max="11771" width="13.5703125" style="92" customWidth="1"/>
    <col min="11772" max="11772" width="13.85546875" style="92" customWidth="1"/>
    <col min="11773" max="11773" width="13.140625" style="92" customWidth="1"/>
    <col min="11774" max="11774" width="13" style="92" customWidth="1"/>
    <col min="11775" max="11775" width="10.5703125" style="92" customWidth="1"/>
    <col min="11776" max="11776" width="12.5703125" style="92" customWidth="1"/>
    <col min="11777" max="11777" width="8" style="92" customWidth="1"/>
    <col min="11778" max="11779" width="11.85546875" style="92" customWidth="1"/>
    <col min="11780" max="11780" width="12" style="92" customWidth="1"/>
    <col min="11781" max="11781" width="12.5703125" style="92" customWidth="1"/>
    <col min="11782" max="12022" width="8" style="92"/>
    <col min="12023" max="12023" width="40.5703125" style="92" customWidth="1"/>
    <col min="12024" max="12025" width="8" style="92" customWidth="1"/>
    <col min="12026" max="12026" width="13.28515625" style="92" customWidth="1"/>
    <col min="12027" max="12027" width="13.5703125" style="92" customWidth="1"/>
    <col min="12028" max="12028" width="13.85546875" style="92" customWidth="1"/>
    <col min="12029" max="12029" width="13.140625" style="92" customWidth="1"/>
    <col min="12030" max="12030" width="13" style="92" customWidth="1"/>
    <col min="12031" max="12031" width="10.5703125" style="92" customWidth="1"/>
    <col min="12032" max="12032" width="12.5703125" style="92" customWidth="1"/>
    <col min="12033" max="12033" width="8" style="92" customWidth="1"/>
    <col min="12034" max="12035" width="11.85546875" style="92" customWidth="1"/>
    <col min="12036" max="12036" width="12" style="92" customWidth="1"/>
    <col min="12037" max="12037" width="12.5703125" style="92" customWidth="1"/>
    <col min="12038" max="12278" width="8" style="92"/>
    <col min="12279" max="12279" width="40.5703125" style="92" customWidth="1"/>
    <col min="12280" max="12281" width="8" style="92" customWidth="1"/>
    <col min="12282" max="12282" width="13.28515625" style="92" customWidth="1"/>
    <col min="12283" max="12283" width="13.5703125" style="92" customWidth="1"/>
    <col min="12284" max="12284" width="13.85546875" style="92" customWidth="1"/>
    <col min="12285" max="12285" width="13.140625" style="92" customWidth="1"/>
    <col min="12286" max="12286" width="13" style="92" customWidth="1"/>
    <col min="12287" max="12287" width="10.5703125" style="92" customWidth="1"/>
    <col min="12288" max="12288" width="12.5703125" style="92" customWidth="1"/>
    <col min="12289" max="12289" width="8" style="92" customWidth="1"/>
    <col min="12290" max="12291" width="11.85546875" style="92" customWidth="1"/>
    <col min="12292" max="12292" width="12" style="92" customWidth="1"/>
    <col min="12293" max="12293" width="12.5703125" style="92" customWidth="1"/>
    <col min="12294" max="12534" width="8" style="92"/>
    <col min="12535" max="12535" width="40.5703125" style="92" customWidth="1"/>
    <col min="12536" max="12537" width="8" style="92" customWidth="1"/>
    <col min="12538" max="12538" width="13.28515625" style="92" customWidth="1"/>
    <col min="12539" max="12539" width="13.5703125" style="92" customWidth="1"/>
    <col min="12540" max="12540" width="13.85546875" style="92" customWidth="1"/>
    <col min="12541" max="12541" width="13.140625" style="92" customWidth="1"/>
    <col min="12542" max="12542" width="13" style="92" customWidth="1"/>
    <col min="12543" max="12543" width="10.5703125" style="92" customWidth="1"/>
    <col min="12544" max="12544" width="12.5703125" style="92" customWidth="1"/>
    <col min="12545" max="12545" width="8" style="92" customWidth="1"/>
    <col min="12546" max="12547" width="11.85546875" style="92" customWidth="1"/>
    <col min="12548" max="12548" width="12" style="92" customWidth="1"/>
    <col min="12549" max="12549" width="12.5703125" style="92" customWidth="1"/>
    <col min="12550" max="12790" width="8" style="92"/>
    <col min="12791" max="12791" width="40.5703125" style="92" customWidth="1"/>
    <col min="12792" max="12793" width="8" style="92" customWidth="1"/>
    <col min="12794" max="12794" width="13.28515625" style="92" customWidth="1"/>
    <col min="12795" max="12795" width="13.5703125" style="92" customWidth="1"/>
    <col min="12796" max="12796" width="13.85546875" style="92" customWidth="1"/>
    <col min="12797" max="12797" width="13.140625" style="92" customWidth="1"/>
    <col min="12798" max="12798" width="13" style="92" customWidth="1"/>
    <col min="12799" max="12799" width="10.5703125" style="92" customWidth="1"/>
    <col min="12800" max="12800" width="12.5703125" style="92" customWidth="1"/>
    <col min="12801" max="12801" width="8" style="92" customWidth="1"/>
    <col min="12802" max="12803" width="11.85546875" style="92" customWidth="1"/>
    <col min="12804" max="12804" width="12" style="92" customWidth="1"/>
    <col min="12805" max="12805" width="12.5703125" style="92" customWidth="1"/>
    <col min="12806" max="13046" width="8" style="92"/>
    <col min="13047" max="13047" width="40.5703125" style="92" customWidth="1"/>
    <col min="13048" max="13049" width="8" style="92" customWidth="1"/>
    <col min="13050" max="13050" width="13.28515625" style="92" customWidth="1"/>
    <col min="13051" max="13051" width="13.5703125" style="92" customWidth="1"/>
    <col min="13052" max="13052" width="13.85546875" style="92" customWidth="1"/>
    <col min="13053" max="13053" width="13.140625" style="92" customWidth="1"/>
    <col min="13054" max="13054" width="13" style="92" customWidth="1"/>
    <col min="13055" max="13055" width="10.5703125" style="92" customWidth="1"/>
    <col min="13056" max="13056" width="12.5703125" style="92" customWidth="1"/>
    <col min="13057" max="13057" width="8" style="92" customWidth="1"/>
    <col min="13058" max="13059" width="11.85546875" style="92" customWidth="1"/>
    <col min="13060" max="13060" width="12" style="92" customWidth="1"/>
    <col min="13061" max="13061" width="12.5703125" style="92" customWidth="1"/>
    <col min="13062" max="13302" width="8" style="92"/>
    <col min="13303" max="13303" width="40.5703125" style="92" customWidth="1"/>
    <col min="13304" max="13305" width="8" style="92" customWidth="1"/>
    <col min="13306" max="13306" width="13.28515625" style="92" customWidth="1"/>
    <col min="13307" max="13307" width="13.5703125" style="92" customWidth="1"/>
    <col min="13308" max="13308" width="13.85546875" style="92" customWidth="1"/>
    <col min="13309" max="13309" width="13.140625" style="92" customWidth="1"/>
    <col min="13310" max="13310" width="13" style="92" customWidth="1"/>
    <col min="13311" max="13311" width="10.5703125" style="92" customWidth="1"/>
    <col min="13312" max="13312" width="12.5703125" style="92" customWidth="1"/>
    <col min="13313" max="13313" width="8" style="92" customWidth="1"/>
    <col min="13314" max="13315" width="11.85546875" style="92" customWidth="1"/>
    <col min="13316" max="13316" width="12" style="92" customWidth="1"/>
    <col min="13317" max="13317" width="12.5703125" style="92" customWidth="1"/>
    <col min="13318" max="13558" width="8" style="92"/>
    <col min="13559" max="13559" width="40.5703125" style="92" customWidth="1"/>
    <col min="13560" max="13561" width="8" style="92" customWidth="1"/>
    <col min="13562" max="13562" width="13.28515625" style="92" customWidth="1"/>
    <col min="13563" max="13563" width="13.5703125" style="92" customWidth="1"/>
    <col min="13564" max="13564" width="13.85546875" style="92" customWidth="1"/>
    <col min="13565" max="13565" width="13.140625" style="92" customWidth="1"/>
    <col min="13566" max="13566" width="13" style="92" customWidth="1"/>
    <col min="13567" max="13567" width="10.5703125" style="92" customWidth="1"/>
    <col min="13568" max="13568" width="12.5703125" style="92" customWidth="1"/>
    <col min="13569" max="13569" width="8" style="92" customWidth="1"/>
    <col min="13570" max="13571" width="11.85546875" style="92" customWidth="1"/>
    <col min="13572" max="13572" width="12" style="92" customWidth="1"/>
    <col min="13573" max="13573" width="12.5703125" style="92" customWidth="1"/>
    <col min="13574" max="13814" width="8" style="92"/>
    <col min="13815" max="13815" width="40.5703125" style="92" customWidth="1"/>
    <col min="13816" max="13817" width="8" style="92" customWidth="1"/>
    <col min="13818" max="13818" width="13.28515625" style="92" customWidth="1"/>
    <col min="13819" max="13819" width="13.5703125" style="92" customWidth="1"/>
    <col min="13820" max="13820" width="13.85546875" style="92" customWidth="1"/>
    <col min="13821" max="13821" width="13.140625" style="92" customWidth="1"/>
    <col min="13822" max="13822" width="13" style="92" customWidth="1"/>
    <col min="13823" max="13823" width="10.5703125" style="92" customWidth="1"/>
    <col min="13824" max="13824" width="12.5703125" style="92" customWidth="1"/>
    <col min="13825" max="13825" width="8" style="92" customWidth="1"/>
    <col min="13826" max="13827" width="11.85546875" style="92" customWidth="1"/>
    <col min="13828" max="13828" width="12" style="92" customWidth="1"/>
    <col min="13829" max="13829" width="12.5703125" style="92" customWidth="1"/>
    <col min="13830" max="14070" width="8" style="92"/>
    <col min="14071" max="14071" width="40.5703125" style="92" customWidth="1"/>
    <col min="14072" max="14073" width="8" style="92" customWidth="1"/>
    <col min="14074" max="14074" width="13.28515625" style="92" customWidth="1"/>
    <col min="14075" max="14075" width="13.5703125" style="92" customWidth="1"/>
    <col min="14076" max="14076" width="13.85546875" style="92" customWidth="1"/>
    <col min="14077" max="14077" width="13.140625" style="92" customWidth="1"/>
    <col min="14078" max="14078" width="13" style="92" customWidth="1"/>
    <col min="14079" max="14079" width="10.5703125" style="92" customWidth="1"/>
    <col min="14080" max="14080" width="12.5703125" style="92" customWidth="1"/>
    <col min="14081" max="14081" width="8" style="92" customWidth="1"/>
    <col min="14082" max="14083" width="11.85546875" style="92" customWidth="1"/>
    <col min="14084" max="14084" width="12" style="92" customWidth="1"/>
    <col min="14085" max="14085" width="12.5703125" style="92" customWidth="1"/>
    <col min="14086" max="14326" width="8" style="92"/>
    <col min="14327" max="14327" width="40.5703125" style="92" customWidth="1"/>
    <col min="14328" max="14329" width="8" style="92" customWidth="1"/>
    <col min="14330" max="14330" width="13.28515625" style="92" customWidth="1"/>
    <col min="14331" max="14331" width="13.5703125" style="92" customWidth="1"/>
    <col min="14332" max="14332" width="13.85546875" style="92" customWidth="1"/>
    <col min="14333" max="14333" width="13.140625" style="92" customWidth="1"/>
    <col min="14334" max="14334" width="13" style="92" customWidth="1"/>
    <col min="14335" max="14335" width="10.5703125" style="92" customWidth="1"/>
    <col min="14336" max="14336" width="12.5703125" style="92" customWidth="1"/>
    <col min="14337" max="14337" width="8" style="92" customWidth="1"/>
    <col min="14338" max="14339" width="11.85546875" style="92" customWidth="1"/>
    <col min="14340" max="14340" width="12" style="92" customWidth="1"/>
    <col min="14341" max="14341" width="12.5703125" style="92" customWidth="1"/>
    <col min="14342" max="14582" width="8" style="92"/>
    <col min="14583" max="14583" width="40.5703125" style="92" customWidth="1"/>
    <col min="14584" max="14585" width="8" style="92" customWidth="1"/>
    <col min="14586" max="14586" width="13.28515625" style="92" customWidth="1"/>
    <col min="14587" max="14587" width="13.5703125" style="92" customWidth="1"/>
    <col min="14588" max="14588" width="13.85546875" style="92" customWidth="1"/>
    <col min="14589" max="14589" width="13.140625" style="92" customWidth="1"/>
    <col min="14590" max="14590" width="13" style="92" customWidth="1"/>
    <col min="14591" max="14591" width="10.5703125" style="92" customWidth="1"/>
    <col min="14592" max="14592" width="12.5703125" style="92" customWidth="1"/>
    <col min="14593" max="14593" width="8" style="92" customWidth="1"/>
    <col min="14594" max="14595" width="11.85546875" style="92" customWidth="1"/>
    <col min="14596" max="14596" width="12" style="92" customWidth="1"/>
    <col min="14597" max="14597" width="12.5703125" style="92" customWidth="1"/>
    <col min="14598" max="14838" width="8" style="92"/>
    <col min="14839" max="14839" width="40.5703125" style="92" customWidth="1"/>
    <col min="14840" max="14841" width="8" style="92" customWidth="1"/>
    <col min="14842" max="14842" width="13.28515625" style="92" customWidth="1"/>
    <col min="14843" max="14843" width="13.5703125" style="92" customWidth="1"/>
    <col min="14844" max="14844" width="13.85546875" style="92" customWidth="1"/>
    <col min="14845" max="14845" width="13.140625" style="92" customWidth="1"/>
    <col min="14846" max="14846" width="13" style="92" customWidth="1"/>
    <col min="14847" max="14847" width="10.5703125" style="92" customWidth="1"/>
    <col min="14848" max="14848" width="12.5703125" style="92" customWidth="1"/>
    <col min="14849" max="14849" width="8" style="92" customWidth="1"/>
    <col min="14850" max="14851" width="11.85546875" style="92" customWidth="1"/>
    <col min="14852" max="14852" width="12" style="92" customWidth="1"/>
    <col min="14853" max="14853" width="12.5703125" style="92" customWidth="1"/>
    <col min="14854" max="15094" width="8" style="92"/>
    <col min="15095" max="15095" width="40.5703125" style="92" customWidth="1"/>
    <col min="15096" max="15097" width="8" style="92" customWidth="1"/>
    <col min="15098" max="15098" width="13.28515625" style="92" customWidth="1"/>
    <col min="15099" max="15099" width="13.5703125" style="92" customWidth="1"/>
    <col min="15100" max="15100" width="13.85546875" style="92" customWidth="1"/>
    <col min="15101" max="15101" width="13.140625" style="92" customWidth="1"/>
    <col min="15102" max="15102" width="13" style="92" customWidth="1"/>
    <col min="15103" max="15103" width="10.5703125" style="92" customWidth="1"/>
    <col min="15104" max="15104" width="12.5703125" style="92" customWidth="1"/>
    <col min="15105" max="15105" width="8" style="92" customWidth="1"/>
    <col min="15106" max="15107" width="11.85546875" style="92" customWidth="1"/>
    <col min="15108" max="15108" width="12" style="92" customWidth="1"/>
    <col min="15109" max="15109" width="12.5703125" style="92" customWidth="1"/>
    <col min="15110" max="15350" width="8" style="92"/>
    <col min="15351" max="15351" width="40.5703125" style="92" customWidth="1"/>
    <col min="15352" max="15353" width="8" style="92" customWidth="1"/>
    <col min="15354" max="15354" width="13.28515625" style="92" customWidth="1"/>
    <col min="15355" max="15355" width="13.5703125" style="92" customWidth="1"/>
    <col min="15356" max="15356" width="13.85546875" style="92" customWidth="1"/>
    <col min="15357" max="15357" width="13.140625" style="92" customWidth="1"/>
    <col min="15358" max="15358" width="13" style="92" customWidth="1"/>
    <col min="15359" max="15359" width="10.5703125" style="92" customWidth="1"/>
    <col min="15360" max="15360" width="12.5703125" style="92" customWidth="1"/>
    <col min="15361" max="15361" width="8" style="92" customWidth="1"/>
    <col min="15362" max="15363" width="11.85546875" style="92" customWidth="1"/>
    <col min="15364" max="15364" width="12" style="92" customWidth="1"/>
    <col min="15365" max="15365" width="12.5703125" style="92" customWidth="1"/>
    <col min="15366" max="15606" width="8" style="92"/>
    <col min="15607" max="15607" width="40.5703125" style="92" customWidth="1"/>
    <col min="15608" max="15609" width="8" style="92" customWidth="1"/>
    <col min="15610" max="15610" width="13.28515625" style="92" customWidth="1"/>
    <col min="15611" max="15611" width="13.5703125" style="92" customWidth="1"/>
    <col min="15612" max="15612" width="13.85546875" style="92" customWidth="1"/>
    <col min="15613" max="15613" width="13.140625" style="92" customWidth="1"/>
    <col min="15614" max="15614" width="13" style="92" customWidth="1"/>
    <col min="15615" max="15615" width="10.5703125" style="92" customWidth="1"/>
    <col min="15616" max="15616" width="12.5703125" style="92" customWidth="1"/>
    <col min="15617" max="15617" width="8" style="92" customWidth="1"/>
    <col min="15618" max="15619" width="11.85546875" style="92" customWidth="1"/>
    <col min="15620" max="15620" width="12" style="92" customWidth="1"/>
    <col min="15621" max="15621" width="12.5703125" style="92" customWidth="1"/>
    <col min="15622" max="15862" width="8" style="92"/>
    <col min="15863" max="15863" width="40.5703125" style="92" customWidth="1"/>
    <col min="15864" max="15865" width="8" style="92" customWidth="1"/>
    <col min="15866" max="15866" width="13.28515625" style="92" customWidth="1"/>
    <col min="15867" max="15867" width="13.5703125" style="92" customWidth="1"/>
    <col min="15868" max="15868" width="13.85546875" style="92" customWidth="1"/>
    <col min="15869" max="15869" width="13.140625" style="92" customWidth="1"/>
    <col min="15870" max="15870" width="13" style="92" customWidth="1"/>
    <col min="15871" max="15871" width="10.5703125" style="92" customWidth="1"/>
    <col min="15872" max="15872" width="12.5703125" style="92" customWidth="1"/>
    <col min="15873" max="15873" width="8" style="92" customWidth="1"/>
    <col min="15874" max="15875" width="11.85546875" style="92" customWidth="1"/>
    <col min="15876" max="15876" width="12" style="92" customWidth="1"/>
    <col min="15877" max="15877" width="12.5703125" style="92" customWidth="1"/>
    <col min="15878" max="16118" width="8" style="92"/>
    <col min="16119" max="16119" width="40.5703125" style="92" customWidth="1"/>
    <col min="16120" max="16121" width="8" style="92" customWidth="1"/>
    <col min="16122" max="16122" width="13.28515625" style="92" customWidth="1"/>
    <col min="16123" max="16123" width="13.5703125" style="92" customWidth="1"/>
    <col min="16124" max="16124" width="13.85546875" style="92" customWidth="1"/>
    <col min="16125" max="16125" width="13.140625" style="92" customWidth="1"/>
    <col min="16126" max="16126" width="13" style="92" customWidth="1"/>
    <col min="16127" max="16127" width="10.5703125" style="92" customWidth="1"/>
    <col min="16128" max="16128" width="12.5703125" style="92" customWidth="1"/>
    <col min="16129" max="16129" width="8" style="92" customWidth="1"/>
    <col min="16130" max="16131" width="11.85546875" style="92" customWidth="1"/>
    <col min="16132" max="16132" width="12" style="92" customWidth="1"/>
    <col min="16133" max="16133" width="12.5703125" style="92" customWidth="1"/>
    <col min="16134" max="16384" width="8" style="92"/>
  </cols>
  <sheetData>
    <row r="1" spans="1:16" s="83" customFormat="1" ht="15" customHeight="1" x14ac:dyDescent="0.2">
      <c r="A1" s="182" t="str">
        <f>[1]BYDEPT!A1</f>
        <v>CY 2017 PROGRAM, ALLOTMENT RELEASES, BALANCE</v>
      </c>
      <c r="B1" s="86"/>
      <c r="C1" s="86"/>
      <c r="D1" s="86"/>
      <c r="E1" s="80"/>
      <c r="F1" s="79"/>
      <c r="G1" s="79"/>
      <c r="H1" s="79"/>
      <c r="I1" s="183"/>
      <c r="J1" s="184"/>
      <c r="K1" s="81"/>
      <c r="L1" s="184"/>
      <c r="M1" s="89"/>
      <c r="N1" s="89"/>
      <c r="O1" s="89"/>
      <c r="P1" s="89"/>
    </row>
    <row r="2" spans="1:16" s="83" customFormat="1" ht="15" customHeight="1" x14ac:dyDescent="0.2">
      <c r="A2" s="182" t="str">
        <f>[1]BYDEPT!A2</f>
        <v>JANUARY 1- MAY 31, 2017</v>
      </c>
      <c r="B2" s="86"/>
      <c r="C2" s="86"/>
      <c r="D2" s="86"/>
      <c r="E2" s="85"/>
      <c r="F2" s="80"/>
      <c r="G2" s="80"/>
      <c r="H2" s="84"/>
      <c r="I2" s="185"/>
      <c r="J2" s="85"/>
      <c r="K2" s="81"/>
      <c r="L2" s="85"/>
      <c r="M2" s="89"/>
      <c r="N2" s="89"/>
      <c r="O2" s="89"/>
      <c r="P2" s="89"/>
    </row>
    <row r="3" spans="1:16" s="89" customFormat="1" ht="15.75" customHeight="1" x14ac:dyDescent="0.2">
      <c r="A3" s="86" t="s">
        <v>37</v>
      </c>
      <c r="B3" s="86"/>
      <c r="C3" s="86"/>
      <c r="D3" s="86"/>
      <c r="E3" s="88"/>
      <c r="F3" s="88"/>
      <c r="G3" s="88"/>
      <c r="H3" s="87"/>
      <c r="I3" s="186"/>
      <c r="J3" s="88"/>
      <c r="K3" s="82"/>
      <c r="L3" s="88"/>
    </row>
    <row r="4" spans="1:16" ht="27" customHeight="1" x14ac:dyDescent="0.2">
      <c r="A4" s="378" t="s">
        <v>36</v>
      </c>
      <c r="B4" s="379" t="s">
        <v>216</v>
      </c>
      <c r="C4" s="379" t="s">
        <v>217</v>
      </c>
      <c r="D4" s="382" t="s">
        <v>216</v>
      </c>
      <c r="E4" s="385" t="s">
        <v>218</v>
      </c>
      <c r="F4" s="385"/>
      <c r="G4" s="385"/>
      <c r="H4" s="389" t="s">
        <v>219</v>
      </c>
      <c r="I4" s="386" t="s">
        <v>33</v>
      </c>
      <c r="J4" s="389" t="s">
        <v>39</v>
      </c>
      <c r="K4" s="187"/>
      <c r="L4" s="392" t="s">
        <v>220</v>
      </c>
    </row>
    <row r="5" spans="1:16" ht="10.5" customHeight="1" x14ac:dyDescent="0.2">
      <c r="A5" s="378"/>
      <c r="B5" s="380"/>
      <c r="C5" s="380"/>
      <c r="D5" s="383"/>
      <c r="E5" s="389" t="s">
        <v>221</v>
      </c>
      <c r="F5" s="389" t="s">
        <v>217</v>
      </c>
      <c r="G5" s="389" t="s">
        <v>222</v>
      </c>
      <c r="H5" s="390"/>
      <c r="I5" s="387"/>
      <c r="J5" s="390"/>
      <c r="K5" s="187"/>
      <c r="L5" s="393"/>
    </row>
    <row r="6" spans="1:16" ht="17.25" customHeight="1" x14ac:dyDescent="0.2">
      <c r="A6" s="378"/>
      <c r="B6" s="381"/>
      <c r="C6" s="381"/>
      <c r="D6" s="384"/>
      <c r="E6" s="391"/>
      <c r="F6" s="391"/>
      <c r="G6" s="391"/>
      <c r="H6" s="391"/>
      <c r="I6" s="388"/>
      <c r="J6" s="391"/>
      <c r="K6" s="187"/>
      <c r="L6" s="394"/>
    </row>
    <row r="7" spans="1:16" ht="19.5" customHeight="1" x14ac:dyDescent="0.2">
      <c r="A7" s="90" t="s">
        <v>223</v>
      </c>
      <c r="B7" s="188"/>
      <c r="C7" s="188"/>
      <c r="D7" s="188"/>
      <c r="E7" s="189">
        <f>E8+E97</f>
        <v>2431986952</v>
      </c>
      <c r="F7" s="190">
        <f>F8+F97</f>
        <v>0</v>
      </c>
      <c r="G7" s="191">
        <f>G8+G97</f>
        <v>2431986952</v>
      </c>
      <c r="H7" s="192">
        <f>H8+H97</f>
        <v>1846125868</v>
      </c>
      <c r="I7" s="193">
        <f t="shared" ref="I7:I50" si="0">H7/G7</f>
        <v>0.75910188024725878</v>
      </c>
      <c r="J7" s="192">
        <f>J8+J97</f>
        <v>585861084</v>
      </c>
      <c r="L7" s="192"/>
    </row>
    <row r="8" spans="1:16" s="94" customFormat="1" ht="18.75" customHeight="1" x14ac:dyDescent="0.2">
      <c r="A8" s="93" t="s">
        <v>224</v>
      </c>
      <c r="B8" s="93"/>
      <c r="C8" s="93"/>
      <c r="D8" s="93"/>
      <c r="E8" s="194">
        <f>SUM(E9:E15)+SUM(E18:E23)+SUM(E26:E29)+SUM(E32:E33)+SUM(E36:E52)</f>
        <v>1968797453</v>
      </c>
      <c r="F8" s="194">
        <f t="shared" ref="F8:H8" si="1">SUM(F9:F15)+SUM(F18:F23)+SUM(F26:F29)+SUM(F32:F33)+SUM(F36:F52)</f>
        <v>0</v>
      </c>
      <c r="G8" s="195">
        <f t="shared" si="1"/>
        <v>1968797453</v>
      </c>
      <c r="H8" s="196">
        <f t="shared" si="1"/>
        <v>1687207465</v>
      </c>
      <c r="I8" s="197">
        <f t="shared" si="0"/>
        <v>0.85697361220631363</v>
      </c>
      <c r="J8" s="196">
        <f>SUM(J9:J15)+SUM(J18:J23)+SUM(J26:J29)+SUM(J32:J33)+SUM(J36:J52)</f>
        <v>281589988</v>
      </c>
      <c r="L8" s="196"/>
      <c r="M8" s="31"/>
      <c r="N8" s="31"/>
      <c r="O8" s="31"/>
      <c r="P8" s="31"/>
    </row>
    <row r="9" spans="1:16" ht="18" customHeight="1" x14ac:dyDescent="0.2">
      <c r="A9" s="95" t="s">
        <v>40</v>
      </c>
      <c r="B9" s="13"/>
      <c r="C9" s="13"/>
      <c r="D9" s="13"/>
      <c r="E9" s="199">
        <f>[1]BYDEPT!F9</f>
        <v>14975626</v>
      </c>
      <c r="F9" s="199">
        <f>[1]BYDEPT!AE9</f>
        <v>0</v>
      </c>
      <c r="G9" s="96">
        <f t="shared" ref="G9:G14" si="2">E9+F9</f>
        <v>14975626</v>
      </c>
      <c r="H9" s="200">
        <f>[1]BYDEPT!BD9</f>
        <v>14486509</v>
      </c>
      <c r="I9" s="201">
        <f t="shared" si="0"/>
        <v>0.96733912826081525</v>
      </c>
      <c r="J9" s="200">
        <f t="shared" ref="J9:J14" si="3">G9-H9</f>
        <v>489117</v>
      </c>
      <c r="L9" s="200"/>
    </row>
    <row r="10" spans="1:16" ht="16.5" customHeight="1" x14ac:dyDescent="0.2">
      <c r="A10" s="95" t="s">
        <v>41</v>
      </c>
      <c r="B10" s="13"/>
      <c r="C10" s="13"/>
      <c r="D10" s="13"/>
      <c r="E10" s="199">
        <f>[1]BYDEPT!F10</f>
        <v>20170858</v>
      </c>
      <c r="F10" s="199">
        <f>[1]BYDEPT!AE10</f>
        <v>-4384938</v>
      </c>
      <c r="G10" s="96">
        <f t="shared" si="2"/>
        <v>15785920</v>
      </c>
      <c r="H10" s="200">
        <f>[1]BYDEPT!BD10</f>
        <v>15604156</v>
      </c>
      <c r="I10" s="201">
        <f t="shared" si="0"/>
        <v>0.98848568851229446</v>
      </c>
      <c r="J10" s="200">
        <f t="shared" si="3"/>
        <v>181764</v>
      </c>
      <c r="L10" s="200"/>
    </row>
    <row r="11" spans="1:16" ht="16.5" customHeight="1" x14ac:dyDescent="0.2">
      <c r="A11" s="95" t="s">
        <v>42</v>
      </c>
      <c r="B11" s="13"/>
      <c r="C11" s="13"/>
      <c r="D11" s="13"/>
      <c r="E11" s="199">
        <f>[1]BYDEPT!F11</f>
        <v>428618</v>
      </c>
      <c r="F11" s="199">
        <f>[1]BYDEPT!AE11</f>
        <v>0</v>
      </c>
      <c r="G11" s="96">
        <f t="shared" si="2"/>
        <v>428618</v>
      </c>
      <c r="H11" s="200">
        <f>[1]BYDEPT!BD11</f>
        <v>428618</v>
      </c>
      <c r="I11" s="201">
        <f t="shared" si="0"/>
        <v>1</v>
      </c>
      <c r="J11" s="200">
        <f t="shared" si="3"/>
        <v>0</v>
      </c>
      <c r="L11" s="200"/>
    </row>
    <row r="12" spans="1:16" ht="16.5" customHeight="1" x14ac:dyDescent="0.2">
      <c r="A12" s="95" t="s">
        <v>43</v>
      </c>
      <c r="B12" s="13"/>
      <c r="C12" s="13"/>
      <c r="D12" s="13"/>
      <c r="E12" s="199">
        <f>[1]BYDEPT!F12</f>
        <v>9801491</v>
      </c>
      <c r="F12" s="199">
        <f>[1]BYDEPT!AE12</f>
        <v>0</v>
      </c>
      <c r="G12" s="96">
        <f t="shared" si="2"/>
        <v>9801491</v>
      </c>
      <c r="H12" s="200">
        <f>[1]BYDEPT!BD12</f>
        <v>9489032</v>
      </c>
      <c r="I12" s="201">
        <f t="shared" si="0"/>
        <v>0.96812127869117059</v>
      </c>
      <c r="J12" s="200">
        <f t="shared" si="3"/>
        <v>312459</v>
      </c>
      <c r="L12" s="200"/>
    </row>
    <row r="13" spans="1:16" ht="16.5" customHeight="1" x14ac:dyDescent="0.2">
      <c r="A13" s="95" t="s">
        <v>44</v>
      </c>
      <c r="B13" s="13"/>
      <c r="C13" s="13"/>
      <c r="D13" s="13"/>
      <c r="E13" s="199">
        <f>[1]BYDEPT!F13</f>
        <v>45222425</v>
      </c>
      <c r="F13" s="199">
        <f>[1]BYDEPT!AE13</f>
        <v>-6000000</v>
      </c>
      <c r="G13" s="96">
        <f t="shared" si="2"/>
        <v>39222425</v>
      </c>
      <c r="H13" s="200">
        <f>[1]BYDEPT!BD13</f>
        <v>39142887</v>
      </c>
      <c r="I13" s="201">
        <f t="shared" si="0"/>
        <v>0.99797212946420322</v>
      </c>
      <c r="J13" s="200">
        <f t="shared" si="3"/>
        <v>79538</v>
      </c>
      <c r="L13" s="200"/>
    </row>
    <row r="14" spans="1:16" ht="16.5" customHeight="1" x14ac:dyDescent="0.2">
      <c r="A14" s="95" t="s">
        <v>45</v>
      </c>
      <c r="B14" s="13"/>
      <c r="C14" s="13"/>
      <c r="D14" s="13"/>
      <c r="E14" s="199">
        <f>[1]BYDEPT!F14</f>
        <v>1430019</v>
      </c>
      <c r="F14" s="199">
        <f>[1]BYDEPT!AE14</f>
        <v>253517</v>
      </c>
      <c r="G14" s="96">
        <f t="shared" si="2"/>
        <v>1683536</v>
      </c>
      <c r="H14" s="200">
        <f>[1]BYDEPT!BD14</f>
        <v>1662032</v>
      </c>
      <c r="I14" s="201">
        <f t="shared" si="0"/>
        <v>0.98722688436718908</v>
      </c>
      <c r="J14" s="200">
        <f t="shared" si="3"/>
        <v>21504</v>
      </c>
      <c r="L14" s="200"/>
    </row>
    <row r="15" spans="1:16" ht="16.5" customHeight="1" x14ac:dyDescent="0.2">
      <c r="A15" s="95" t="s">
        <v>225</v>
      </c>
      <c r="B15" s="13"/>
      <c r="C15" s="13"/>
      <c r="D15" s="13"/>
      <c r="E15" s="199">
        <f>+[1]BYDEPT!F15</f>
        <v>544109087</v>
      </c>
      <c r="F15" s="199">
        <f>SUM(F16:F17)</f>
        <v>-109313555</v>
      </c>
      <c r="G15" s="96">
        <f>SUM(G16:G17)</f>
        <v>434795532</v>
      </c>
      <c r="H15" s="200">
        <f>SUM(H16:H17)</f>
        <v>380103909</v>
      </c>
      <c r="I15" s="201">
        <f t="shared" si="0"/>
        <v>0.87421300594229656</v>
      </c>
      <c r="J15" s="200">
        <f>SUM(J16:J17)</f>
        <v>54691623</v>
      </c>
      <c r="L15" s="200"/>
    </row>
    <row r="16" spans="1:16" ht="15.75" hidden="1" customHeight="1" x14ac:dyDescent="0.2">
      <c r="A16" s="95" t="s">
        <v>46</v>
      </c>
      <c r="B16" s="13"/>
      <c r="C16" s="13"/>
      <c r="D16" s="13"/>
      <c r="E16" s="199">
        <f>[1]BYDEPT!F16</f>
        <v>59941572</v>
      </c>
      <c r="F16" s="199">
        <f>[1]BYDEPT!AE16</f>
        <v>23988218</v>
      </c>
      <c r="G16" s="96">
        <f t="shared" ref="G16:G22" si="4">E16+F16</f>
        <v>83929790</v>
      </c>
      <c r="H16" s="200">
        <f>[1]BYDEPT!BD16</f>
        <v>72455222</v>
      </c>
      <c r="I16" s="201">
        <f t="shared" si="0"/>
        <v>0.86328372798263886</v>
      </c>
      <c r="J16" s="200">
        <f t="shared" ref="J16:J22" si="5">G16-H16</f>
        <v>11474568</v>
      </c>
      <c r="L16" s="200"/>
    </row>
    <row r="17" spans="1:12" ht="16.5" hidden="1" customHeight="1" x14ac:dyDescent="0.2">
      <c r="A17" s="95" t="s">
        <v>47</v>
      </c>
      <c r="B17" s="13"/>
      <c r="C17" s="13"/>
      <c r="D17" s="13"/>
      <c r="E17" s="199">
        <f>[1]BYDEPT!F17</f>
        <v>484167515</v>
      </c>
      <c r="F17" s="199">
        <f>[1]BYDEPT!AE17</f>
        <v>-133301773</v>
      </c>
      <c r="G17" s="96">
        <f t="shared" si="4"/>
        <v>350865742</v>
      </c>
      <c r="H17" s="200">
        <f>[1]BYDEPT!BD17</f>
        <v>307648687</v>
      </c>
      <c r="I17" s="201">
        <f t="shared" si="0"/>
        <v>0.87682737347438156</v>
      </c>
      <c r="J17" s="200">
        <f t="shared" si="5"/>
        <v>43217055</v>
      </c>
      <c r="L17" s="200"/>
    </row>
    <row r="18" spans="1:12" ht="16.5" customHeight="1" x14ac:dyDescent="0.2">
      <c r="A18" s="95" t="s">
        <v>226</v>
      </c>
      <c r="B18" s="13"/>
      <c r="C18" s="13"/>
      <c r="D18" s="13"/>
      <c r="E18" s="199">
        <f>[1]BYDEPT!F18</f>
        <v>58718377</v>
      </c>
      <c r="F18" s="199">
        <f>[1]BYDEPT!AE18</f>
        <v>0</v>
      </c>
      <c r="G18" s="96">
        <f t="shared" si="4"/>
        <v>58718377</v>
      </c>
      <c r="H18" s="200">
        <f>[1]BYDEPT!BD18</f>
        <v>51729680</v>
      </c>
      <c r="I18" s="201">
        <f t="shared" si="0"/>
        <v>0.88097939083023358</v>
      </c>
      <c r="J18" s="200">
        <f t="shared" si="5"/>
        <v>6988697</v>
      </c>
      <c r="L18" s="200"/>
    </row>
    <row r="19" spans="1:12" ht="16.5" customHeight="1" x14ac:dyDescent="0.2">
      <c r="A19" s="95" t="s">
        <v>48</v>
      </c>
      <c r="B19" s="13"/>
      <c r="C19" s="13"/>
      <c r="D19" s="13"/>
      <c r="E19" s="199">
        <f>[1]BYDEPT!F19</f>
        <v>1100786</v>
      </c>
      <c r="F19" s="199">
        <f>[1]BYDEPT!AE19</f>
        <v>0</v>
      </c>
      <c r="G19" s="96">
        <f t="shared" si="4"/>
        <v>1100786</v>
      </c>
      <c r="H19" s="200">
        <f>[1]BYDEPT!BD19</f>
        <v>1093653</v>
      </c>
      <c r="I19" s="201">
        <f t="shared" si="0"/>
        <v>0.99352008473944986</v>
      </c>
      <c r="J19" s="200">
        <f t="shared" si="5"/>
        <v>7133</v>
      </c>
      <c r="L19" s="200"/>
    </row>
    <row r="20" spans="1:12" ht="16.5" customHeight="1" x14ac:dyDescent="0.2">
      <c r="A20" s="95" t="s">
        <v>227</v>
      </c>
      <c r="B20" s="13"/>
      <c r="C20" s="13"/>
      <c r="D20" s="13"/>
      <c r="E20" s="199">
        <f>[1]BYDEPT!F20</f>
        <v>26645954</v>
      </c>
      <c r="F20" s="199">
        <f>[1]BYDEPT!AE20</f>
        <v>0</v>
      </c>
      <c r="G20" s="96">
        <f t="shared" si="4"/>
        <v>26645954</v>
      </c>
      <c r="H20" s="200">
        <f>[1]BYDEPT!BD20</f>
        <v>26550311</v>
      </c>
      <c r="I20" s="201">
        <f t="shared" si="0"/>
        <v>0.99641059952291444</v>
      </c>
      <c r="J20" s="200">
        <f t="shared" si="5"/>
        <v>95643</v>
      </c>
      <c r="L20" s="200"/>
    </row>
    <row r="21" spans="1:12" ht="16.5" customHeight="1" x14ac:dyDescent="0.2">
      <c r="A21" s="95" t="s">
        <v>49</v>
      </c>
      <c r="B21" s="13"/>
      <c r="C21" s="13"/>
      <c r="D21" s="13"/>
      <c r="E21" s="199">
        <f>[1]BYDEPT!F21</f>
        <v>21500732</v>
      </c>
      <c r="F21" s="199">
        <f>[1]BYDEPT!AE21</f>
        <v>0</v>
      </c>
      <c r="G21" s="96">
        <f t="shared" si="4"/>
        <v>21500732</v>
      </c>
      <c r="H21" s="200">
        <f>[1]BYDEPT!BD21</f>
        <v>20973375</v>
      </c>
      <c r="I21" s="201">
        <f t="shared" si="0"/>
        <v>0.97547260251418422</v>
      </c>
      <c r="J21" s="200">
        <f t="shared" si="5"/>
        <v>527357</v>
      </c>
      <c r="L21" s="200"/>
    </row>
    <row r="22" spans="1:12" ht="16.5" customHeight="1" x14ac:dyDescent="0.2">
      <c r="A22" s="95" t="s">
        <v>50</v>
      </c>
      <c r="B22" s="13"/>
      <c r="C22" s="13"/>
      <c r="D22" s="13"/>
      <c r="E22" s="199">
        <f>[1]BYDEPT!F22</f>
        <v>16593050</v>
      </c>
      <c r="F22" s="199">
        <f>[1]BYDEPT!AE22</f>
        <v>0</v>
      </c>
      <c r="G22" s="96">
        <f t="shared" si="4"/>
        <v>16593050</v>
      </c>
      <c r="H22" s="200">
        <f>[1]BYDEPT!BD22</f>
        <v>16588050</v>
      </c>
      <c r="I22" s="201">
        <f t="shared" si="0"/>
        <v>0.99969866902106608</v>
      </c>
      <c r="J22" s="200">
        <f t="shared" si="5"/>
        <v>5000</v>
      </c>
      <c r="L22" s="200"/>
    </row>
    <row r="23" spans="1:12" ht="16.5" customHeight="1" x14ac:dyDescent="0.2">
      <c r="A23" s="95" t="s">
        <v>228</v>
      </c>
      <c r="B23" s="13"/>
      <c r="C23" s="13"/>
      <c r="D23" s="13"/>
      <c r="E23" s="199">
        <f>+[1]BYDEPT!F23</f>
        <v>96336792</v>
      </c>
      <c r="F23" s="199">
        <f>SUM(F24:F25)</f>
        <v>0</v>
      </c>
      <c r="G23" s="96">
        <f>SUM(G24:G25)</f>
        <v>96336792</v>
      </c>
      <c r="H23" s="200">
        <f>SUM(H24:H25)</f>
        <v>83715267</v>
      </c>
      <c r="I23" s="201">
        <f t="shared" si="0"/>
        <v>0.8689854131742315</v>
      </c>
      <c r="J23" s="200">
        <f>SUM(J24:J25)</f>
        <v>12621525</v>
      </c>
      <c r="L23" s="200"/>
    </row>
    <row r="24" spans="1:12" ht="16.5" hidden="1" customHeight="1" x14ac:dyDescent="0.2">
      <c r="A24" s="95" t="s">
        <v>46</v>
      </c>
      <c r="B24" s="13"/>
      <c r="C24" s="13"/>
      <c r="D24" s="13"/>
      <c r="E24" s="199">
        <f>[1]BYDEPT!F24</f>
        <v>60200461</v>
      </c>
      <c r="F24" s="199">
        <f>[1]BYDEPT!AE24</f>
        <v>-3234119</v>
      </c>
      <c r="G24" s="96">
        <f t="shared" ref="G24:G28" si="6">E24+F24</f>
        <v>56966342</v>
      </c>
      <c r="H24" s="200">
        <f>[1]BYDEPT!BD24</f>
        <v>48125532</v>
      </c>
      <c r="I24" s="201">
        <f t="shared" si="0"/>
        <v>0.84480642973354336</v>
      </c>
      <c r="J24" s="200">
        <f t="shared" ref="J24:J28" si="7">G24-H24</f>
        <v>8840810</v>
      </c>
      <c r="L24" s="200"/>
    </row>
    <row r="25" spans="1:12" ht="16.5" hidden="1" customHeight="1" x14ac:dyDescent="0.2">
      <c r="A25" s="95" t="s">
        <v>47</v>
      </c>
      <c r="B25" s="13"/>
      <c r="C25" s="13"/>
      <c r="D25" s="13"/>
      <c r="E25" s="199">
        <f>[1]BYDEPT!F25</f>
        <v>36136331</v>
      </c>
      <c r="F25" s="199">
        <f>[1]BYDEPT!AE25</f>
        <v>3234119</v>
      </c>
      <c r="G25" s="96">
        <f t="shared" si="6"/>
        <v>39370450</v>
      </c>
      <c r="H25" s="200">
        <f>[1]BYDEPT!BD25</f>
        <v>35589735</v>
      </c>
      <c r="I25" s="201">
        <f t="shared" si="0"/>
        <v>0.90397074455587889</v>
      </c>
      <c r="J25" s="200">
        <f t="shared" si="7"/>
        <v>3780715</v>
      </c>
      <c r="L25" s="200"/>
    </row>
    <row r="26" spans="1:12" ht="16.5" customHeight="1" x14ac:dyDescent="0.2">
      <c r="A26" s="95" t="s">
        <v>51</v>
      </c>
      <c r="B26" s="13"/>
      <c r="C26" s="13"/>
      <c r="D26" s="13"/>
      <c r="E26" s="199">
        <f>[1]BYDEPT!F26</f>
        <v>3533400</v>
      </c>
      <c r="F26" s="199">
        <f>[1]BYDEPT!AE26</f>
        <v>0</v>
      </c>
      <c r="G26" s="96">
        <f t="shared" si="6"/>
        <v>3533400</v>
      </c>
      <c r="H26" s="200">
        <f>[1]BYDEPT!BD26</f>
        <v>3515884</v>
      </c>
      <c r="I26" s="201">
        <f t="shared" si="0"/>
        <v>0.99504273504273499</v>
      </c>
      <c r="J26" s="200">
        <f t="shared" si="7"/>
        <v>17516</v>
      </c>
      <c r="L26" s="200"/>
    </row>
    <row r="27" spans="1:12" ht="16.5" customHeight="1" x14ac:dyDescent="0.2">
      <c r="A27" s="95" t="s">
        <v>52</v>
      </c>
      <c r="B27" s="13"/>
      <c r="C27" s="13"/>
      <c r="D27" s="13"/>
      <c r="E27" s="199">
        <f>[1]BYDEPT!F27</f>
        <v>148037078</v>
      </c>
      <c r="F27" s="199">
        <f>[1]BYDEPT!AE27</f>
        <v>2000000</v>
      </c>
      <c r="G27" s="96">
        <f t="shared" si="6"/>
        <v>150037078</v>
      </c>
      <c r="H27" s="200">
        <f>[1]BYDEPT!BD27</f>
        <v>132334476</v>
      </c>
      <c r="I27" s="201">
        <f t="shared" si="0"/>
        <v>0.88201181843863952</v>
      </c>
      <c r="J27" s="200">
        <f t="shared" si="7"/>
        <v>17702602</v>
      </c>
      <c r="L27" s="200"/>
    </row>
    <row r="28" spans="1:12" ht="16.5" customHeight="1" x14ac:dyDescent="0.2">
      <c r="A28" s="95" t="s">
        <v>53</v>
      </c>
      <c r="B28" s="13"/>
      <c r="C28" s="13"/>
      <c r="D28" s="13"/>
      <c r="E28" s="199">
        <f>[1]BYDEPT!F28</f>
        <v>15579477</v>
      </c>
      <c r="F28" s="199">
        <f>[1]BYDEPT!AE28</f>
        <v>0</v>
      </c>
      <c r="G28" s="96">
        <f t="shared" si="6"/>
        <v>15579477</v>
      </c>
      <c r="H28" s="200">
        <f>[1]BYDEPT!BD28</f>
        <v>15141903</v>
      </c>
      <c r="I28" s="201">
        <f t="shared" si="0"/>
        <v>0.971913434578067</v>
      </c>
      <c r="J28" s="200">
        <f t="shared" si="7"/>
        <v>437574</v>
      </c>
      <c r="L28" s="200"/>
    </row>
    <row r="29" spans="1:12" ht="16.5" customHeight="1" x14ac:dyDescent="0.2">
      <c r="A29" s="95" t="s">
        <v>229</v>
      </c>
      <c r="B29" s="13"/>
      <c r="C29" s="13"/>
      <c r="D29" s="13"/>
      <c r="E29" s="199">
        <f>+[1]BYDEPT!F29</f>
        <v>11438733</v>
      </c>
      <c r="F29" s="199">
        <f>SUM(F30:F31)</f>
        <v>0</v>
      </c>
      <c r="G29" s="96">
        <f>SUM(G30:G31)</f>
        <v>11438733</v>
      </c>
      <c r="H29" s="200">
        <f>SUM(H30:H31)</f>
        <v>11193950</v>
      </c>
      <c r="I29" s="201">
        <f t="shared" si="0"/>
        <v>0.97860051458496322</v>
      </c>
      <c r="J29" s="200">
        <f>SUM(J30:J31)</f>
        <v>244783</v>
      </c>
      <c r="L29" s="200"/>
    </row>
    <row r="30" spans="1:12" ht="16.5" hidden="1" customHeight="1" x14ac:dyDescent="0.2">
      <c r="A30" s="95" t="s">
        <v>46</v>
      </c>
      <c r="B30" s="13"/>
      <c r="C30" s="13"/>
      <c r="D30" s="13"/>
      <c r="E30" s="199">
        <f>[1]BYDEPT!F30</f>
        <v>11438733</v>
      </c>
      <c r="F30" s="199">
        <f>[1]BYDEPT!AE30</f>
        <v>0</v>
      </c>
      <c r="G30" s="96">
        <f t="shared" ref="G30:G32" si="8">E30+F30</f>
        <v>11438733</v>
      </c>
      <c r="H30" s="200">
        <f>[1]BYDEPT!BD30</f>
        <v>11193950</v>
      </c>
      <c r="I30" s="201">
        <f t="shared" si="0"/>
        <v>0.97860051458496322</v>
      </c>
      <c r="J30" s="200">
        <f t="shared" ref="J30:J32" si="9">G30-H30</f>
        <v>244783</v>
      </c>
      <c r="L30" s="200"/>
    </row>
    <row r="31" spans="1:12" ht="18" hidden="1" customHeight="1" x14ac:dyDescent="0.2">
      <c r="A31" s="95" t="s">
        <v>47</v>
      </c>
      <c r="B31" s="13"/>
      <c r="C31" s="13"/>
      <c r="D31" s="13"/>
      <c r="E31" s="199">
        <f>[1]BYDEPT!F31</f>
        <v>0</v>
      </c>
      <c r="F31" s="199">
        <f>[1]BYDEPT!AE31</f>
        <v>0</v>
      </c>
      <c r="G31" s="96">
        <f t="shared" si="8"/>
        <v>0</v>
      </c>
      <c r="H31" s="200">
        <f>[1]BYDEPT!BD31</f>
        <v>0</v>
      </c>
      <c r="I31" s="201" t="e">
        <f t="shared" si="0"/>
        <v>#DIV/0!</v>
      </c>
      <c r="J31" s="200">
        <f t="shared" si="9"/>
        <v>0</v>
      </c>
      <c r="L31" s="200"/>
    </row>
    <row r="32" spans="1:12" ht="16.5" customHeight="1" x14ac:dyDescent="0.2">
      <c r="A32" s="95" t="s">
        <v>54</v>
      </c>
      <c r="B32" s="13"/>
      <c r="C32" s="13"/>
      <c r="D32" s="13"/>
      <c r="E32" s="199">
        <f>[1]BYDEPT!F32</f>
        <v>137182823</v>
      </c>
      <c r="F32" s="199">
        <f>[1]BYDEPT!AE32</f>
        <v>0</v>
      </c>
      <c r="G32" s="96">
        <f t="shared" si="8"/>
        <v>137182823</v>
      </c>
      <c r="H32" s="200">
        <f>[1]BYDEPT!BD32</f>
        <v>111832591</v>
      </c>
      <c r="I32" s="201">
        <f t="shared" si="0"/>
        <v>0.81520840987504684</v>
      </c>
      <c r="J32" s="200">
        <f t="shared" si="9"/>
        <v>25350232</v>
      </c>
      <c r="L32" s="200"/>
    </row>
    <row r="33" spans="1:12" ht="16.5" customHeight="1" x14ac:dyDescent="0.2">
      <c r="A33" s="95" t="s">
        <v>230</v>
      </c>
      <c r="B33" s="13"/>
      <c r="C33" s="13"/>
      <c r="D33" s="13"/>
      <c r="E33" s="199">
        <f>+[1]BYDEPT!F33</f>
        <v>454721013</v>
      </c>
      <c r="F33" s="199">
        <f>SUM(F34:F35)</f>
        <v>115313555</v>
      </c>
      <c r="G33" s="96">
        <f>SUM(G34:G35)</f>
        <v>570034568</v>
      </c>
      <c r="H33" s="200">
        <f>SUM(H34:H35)</f>
        <v>427867398</v>
      </c>
      <c r="I33" s="201">
        <f t="shared" si="0"/>
        <v>0.75059903735522226</v>
      </c>
      <c r="J33" s="200">
        <f>SUM(J34:J35)</f>
        <v>142167170</v>
      </c>
      <c r="L33" s="200"/>
    </row>
    <row r="34" spans="1:12" ht="16.5" hidden="1" customHeight="1" x14ac:dyDescent="0.2">
      <c r="A34" s="95" t="s">
        <v>46</v>
      </c>
      <c r="B34" s="13"/>
      <c r="C34" s="13"/>
      <c r="D34" s="13"/>
      <c r="E34" s="199">
        <f>[1]BYDEPT!F34</f>
        <v>288596258</v>
      </c>
      <c r="F34" s="199">
        <f>[1]BYDEPT!AE34</f>
        <v>115383306</v>
      </c>
      <c r="G34" s="96">
        <f t="shared" ref="G34:G50" si="10">E34+F34</f>
        <v>403979564</v>
      </c>
      <c r="H34" s="200">
        <f>[1]BYDEPT!BD34</f>
        <v>261922640</v>
      </c>
      <c r="I34" s="201">
        <f t="shared" si="0"/>
        <v>0.6483561628874871</v>
      </c>
      <c r="J34" s="200">
        <f t="shared" ref="J34:J50" si="11">G34-H34</f>
        <v>142056924</v>
      </c>
      <c r="L34" s="200"/>
    </row>
    <row r="35" spans="1:12" ht="16.5" hidden="1" customHeight="1" x14ac:dyDescent="0.2">
      <c r="A35" s="95" t="s">
        <v>47</v>
      </c>
      <c r="B35" s="13"/>
      <c r="C35" s="13"/>
      <c r="D35" s="13"/>
      <c r="E35" s="199">
        <f>[1]BYDEPT!F35</f>
        <v>166124755</v>
      </c>
      <c r="F35" s="199">
        <f>[1]BYDEPT!AE35</f>
        <v>-69751</v>
      </c>
      <c r="G35" s="96">
        <f t="shared" si="10"/>
        <v>166055004</v>
      </c>
      <c r="H35" s="200">
        <f>[1]BYDEPT!BD35</f>
        <v>165944758</v>
      </c>
      <c r="I35" s="201">
        <f t="shared" si="0"/>
        <v>0.99933608745690072</v>
      </c>
      <c r="J35" s="200">
        <f t="shared" si="11"/>
        <v>110246</v>
      </c>
      <c r="L35" s="200"/>
    </row>
    <row r="36" spans="1:12" ht="16.5" customHeight="1" x14ac:dyDescent="0.2">
      <c r="A36" s="95" t="s">
        <v>55</v>
      </c>
      <c r="B36" s="13"/>
      <c r="C36" s="13"/>
      <c r="D36" s="13"/>
      <c r="E36" s="199">
        <f>[1]BYDEPT!F36</f>
        <v>20773016</v>
      </c>
      <c r="F36" s="199">
        <f>[1]BYDEPT!AE36</f>
        <v>0</v>
      </c>
      <c r="G36" s="96">
        <f t="shared" si="10"/>
        <v>20773016</v>
      </c>
      <c r="H36" s="200">
        <f>[1]BYDEPT!BD36</f>
        <v>20516476</v>
      </c>
      <c r="I36" s="201">
        <f t="shared" si="0"/>
        <v>0.9876503248252444</v>
      </c>
      <c r="J36" s="200">
        <f t="shared" si="11"/>
        <v>256540</v>
      </c>
      <c r="L36" s="200"/>
    </row>
    <row r="37" spans="1:12" ht="16.5" customHeight="1" x14ac:dyDescent="0.2">
      <c r="A37" s="95" t="s">
        <v>56</v>
      </c>
      <c r="B37" s="13"/>
      <c r="C37" s="13"/>
      <c r="D37" s="13"/>
      <c r="E37" s="199">
        <f>[1]BYDEPT!F37</f>
        <v>128301467</v>
      </c>
      <c r="F37" s="199">
        <f>[1]BYDEPT!AE37</f>
        <v>-1056814</v>
      </c>
      <c r="G37" s="96">
        <f t="shared" si="10"/>
        <v>127244653</v>
      </c>
      <c r="H37" s="200">
        <f>[1]BYDEPT!BD37</f>
        <v>126208577</v>
      </c>
      <c r="I37" s="201">
        <f t="shared" si="0"/>
        <v>0.99185760677896617</v>
      </c>
      <c r="J37" s="200">
        <f t="shared" si="11"/>
        <v>1036076</v>
      </c>
      <c r="L37" s="200"/>
    </row>
    <row r="38" spans="1:12" ht="16.5" customHeight="1" x14ac:dyDescent="0.2">
      <c r="A38" s="95" t="s">
        <v>57</v>
      </c>
      <c r="B38" s="13"/>
      <c r="C38" s="13"/>
      <c r="D38" s="13"/>
      <c r="E38" s="199">
        <f>[1]BYDEPT!F38</f>
        <v>2529472</v>
      </c>
      <c r="F38" s="199">
        <f>[1]BYDEPT!AE38</f>
        <v>749563</v>
      </c>
      <c r="G38" s="96">
        <f t="shared" si="10"/>
        <v>3279035</v>
      </c>
      <c r="H38" s="200">
        <f>[1]BYDEPT!BD38</f>
        <v>3240441</v>
      </c>
      <c r="I38" s="201">
        <f t="shared" si="0"/>
        <v>0.9882300737869526</v>
      </c>
      <c r="J38" s="200">
        <f t="shared" si="11"/>
        <v>38594</v>
      </c>
      <c r="L38" s="200"/>
    </row>
    <row r="39" spans="1:12" ht="16.5" customHeight="1" x14ac:dyDescent="0.2">
      <c r="A39" s="95" t="s">
        <v>58</v>
      </c>
      <c r="B39" s="13"/>
      <c r="C39" s="13"/>
      <c r="D39" s="13"/>
      <c r="E39" s="199">
        <f>[1]BYDEPT!F39</f>
        <v>4676881</v>
      </c>
      <c r="F39" s="199">
        <f>[1]BYDEPT!AE39</f>
        <v>177678</v>
      </c>
      <c r="G39" s="96">
        <f t="shared" si="10"/>
        <v>4854559</v>
      </c>
      <c r="H39" s="200">
        <f>[1]BYDEPT!BD39</f>
        <v>4842222</v>
      </c>
      <c r="I39" s="201">
        <f t="shared" si="0"/>
        <v>0.99745867750294104</v>
      </c>
      <c r="J39" s="200">
        <f t="shared" si="11"/>
        <v>12337</v>
      </c>
      <c r="L39" s="200"/>
    </row>
    <row r="40" spans="1:12" ht="16.5" customHeight="1" x14ac:dyDescent="0.2">
      <c r="A40" s="95" t="s">
        <v>59</v>
      </c>
      <c r="B40" s="13"/>
      <c r="C40" s="13"/>
      <c r="D40" s="13"/>
      <c r="E40" s="199">
        <f>[1]BYDEPT!F40</f>
        <v>53346526</v>
      </c>
      <c r="F40" s="199">
        <f>[1]BYDEPT!AE40</f>
        <v>0</v>
      </c>
      <c r="G40" s="96">
        <f t="shared" si="10"/>
        <v>53346526</v>
      </c>
      <c r="H40" s="200">
        <f>[1]BYDEPT!BD40</f>
        <v>52016569</v>
      </c>
      <c r="I40" s="201">
        <f t="shared" si="0"/>
        <v>0.97506947312745351</v>
      </c>
      <c r="J40" s="200">
        <f t="shared" si="11"/>
        <v>1329957</v>
      </c>
      <c r="L40" s="200"/>
    </row>
    <row r="41" spans="1:12" ht="16.5" customHeight="1" x14ac:dyDescent="0.2">
      <c r="A41" s="95" t="s">
        <v>60</v>
      </c>
      <c r="B41" s="13"/>
      <c r="C41" s="13"/>
      <c r="D41" s="13"/>
      <c r="E41" s="199">
        <f>[1]BYDEPT!F41</f>
        <v>5286633</v>
      </c>
      <c r="F41" s="199">
        <f>[1]BYDEPT!AE41</f>
        <v>0</v>
      </c>
      <c r="G41" s="96">
        <f t="shared" si="10"/>
        <v>5286633</v>
      </c>
      <c r="H41" s="200">
        <f>[1]BYDEPT!BD41</f>
        <v>5082047</v>
      </c>
      <c r="I41" s="201">
        <f t="shared" si="0"/>
        <v>0.96130126679873562</v>
      </c>
      <c r="J41" s="200">
        <f t="shared" si="11"/>
        <v>204586</v>
      </c>
      <c r="L41" s="200"/>
    </row>
    <row r="42" spans="1:12" ht="16.5" customHeight="1" x14ac:dyDescent="0.2">
      <c r="A42" s="95" t="s">
        <v>61</v>
      </c>
      <c r="B42" s="13"/>
      <c r="C42" s="13"/>
      <c r="D42" s="13"/>
      <c r="E42" s="199">
        <f>[1]BYDEPT!F42</f>
        <v>1322735</v>
      </c>
      <c r="F42" s="199">
        <f>[1]BYDEPT!AE42</f>
        <v>1457697</v>
      </c>
      <c r="G42" s="96">
        <f t="shared" si="10"/>
        <v>2780432</v>
      </c>
      <c r="H42" s="200">
        <f>[1]BYDEPT!BD42</f>
        <v>2618763</v>
      </c>
      <c r="I42" s="201">
        <f t="shared" si="0"/>
        <v>0.94185471897892126</v>
      </c>
      <c r="J42" s="200">
        <f t="shared" si="11"/>
        <v>161669</v>
      </c>
      <c r="L42" s="200"/>
    </row>
    <row r="43" spans="1:12" ht="16.5" customHeight="1" x14ac:dyDescent="0.2">
      <c r="A43" s="95" t="s">
        <v>62</v>
      </c>
      <c r="B43" s="13"/>
      <c r="C43" s="13"/>
      <c r="D43" s="13"/>
      <c r="E43" s="199">
        <f>[1]BYDEPT!F43</f>
        <v>32261846</v>
      </c>
      <c r="F43" s="199">
        <f>[1]BYDEPT!AE43</f>
        <v>803297</v>
      </c>
      <c r="G43" s="96">
        <f t="shared" si="10"/>
        <v>33065143</v>
      </c>
      <c r="H43" s="200">
        <f>[1]BYDEPT!BD43</f>
        <v>31652654</v>
      </c>
      <c r="I43" s="201">
        <f t="shared" si="0"/>
        <v>0.95728163038641634</v>
      </c>
      <c r="J43" s="200">
        <f t="shared" si="11"/>
        <v>1412489</v>
      </c>
      <c r="L43" s="200"/>
    </row>
    <row r="44" spans="1:12" ht="16.5" customHeight="1" x14ac:dyDescent="0.2">
      <c r="A44" s="95" t="s">
        <v>63</v>
      </c>
      <c r="B44" s="13"/>
      <c r="C44" s="13"/>
      <c r="D44" s="13"/>
      <c r="E44" s="199">
        <f>[1]BYDEPT!F44</f>
        <v>3335</v>
      </c>
      <c r="F44" s="199">
        <f>[1]BYDEPT!AE44</f>
        <v>0</v>
      </c>
      <c r="G44" s="96">
        <f t="shared" si="10"/>
        <v>3335</v>
      </c>
      <c r="H44" s="200">
        <f>[1]BYDEPT!BD44</f>
        <v>3335</v>
      </c>
      <c r="I44" s="201">
        <f t="shared" si="0"/>
        <v>1</v>
      </c>
      <c r="J44" s="200">
        <f t="shared" si="11"/>
        <v>0</v>
      </c>
      <c r="L44" s="200"/>
    </row>
    <row r="45" spans="1:12" ht="16.5" customHeight="1" x14ac:dyDescent="0.2">
      <c r="A45" s="95" t="s">
        <v>231</v>
      </c>
      <c r="B45" s="13"/>
      <c r="C45" s="13"/>
      <c r="D45" s="13"/>
      <c r="E45" s="199">
        <f>[1]BYDEPT!F45</f>
        <v>31851121</v>
      </c>
      <c r="F45" s="199">
        <f>[1]BYDEPT!AE45</f>
        <v>0</v>
      </c>
      <c r="G45" s="96">
        <f t="shared" si="10"/>
        <v>31851121</v>
      </c>
      <c r="H45" s="200">
        <f>[1]BYDEPT!BD45</f>
        <v>30799888</v>
      </c>
      <c r="I45" s="201">
        <f t="shared" si="0"/>
        <v>0.96699541595411975</v>
      </c>
      <c r="J45" s="200">
        <f t="shared" si="11"/>
        <v>1051233</v>
      </c>
      <c r="L45" s="200"/>
    </row>
    <row r="46" spans="1:12" ht="16.5" customHeight="1" x14ac:dyDescent="0.2">
      <c r="A46" s="95" t="s">
        <v>232</v>
      </c>
      <c r="B46" s="13"/>
      <c r="C46" s="13"/>
      <c r="D46" s="13"/>
      <c r="E46" s="199">
        <f>[1]BYDEPT!F46</f>
        <v>1340944</v>
      </c>
      <c r="F46" s="199">
        <f>[1]BYDEPT!AE46</f>
        <v>0</v>
      </c>
      <c r="G46" s="96">
        <f t="shared" si="10"/>
        <v>1340944</v>
      </c>
      <c r="H46" s="200">
        <f>[1]BYDEPT!BD46</f>
        <v>1337217</v>
      </c>
      <c r="I46" s="201">
        <f t="shared" si="0"/>
        <v>0.99722061473111479</v>
      </c>
      <c r="J46" s="200">
        <f t="shared" si="11"/>
        <v>3727</v>
      </c>
      <c r="L46" s="200"/>
    </row>
    <row r="47" spans="1:12" ht="16.5" customHeight="1" x14ac:dyDescent="0.2">
      <c r="A47" s="95" t="s">
        <v>233</v>
      </c>
      <c r="B47" s="13"/>
      <c r="C47" s="13"/>
      <c r="D47" s="13"/>
      <c r="E47" s="199">
        <f>[1]BYDEPT!F47</f>
        <v>10113277</v>
      </c>
      <c r="F47" s="199">
        <f>[1]BYDEPT!AE47</f>
        <v>0</v>
      </c>
      <c r="G47" s="96">
        <f t="shared" si="10"/>
        <v>10113277</v>
      </c>
      <c r="H47" s="200">
        <f>[1]BYDEPT!BD47</f>
        <v>9860007</v>
      </c>
      <c r="I47" s="201">
        <f t="shared" si="0"/>
        <v>0.97495668317994255</v>
      </c>
      <c r="J47" s="200">
        <f t="shared" si="11"/>
        <v>253270</v>
      </c>
      <c r="L47" s="200"/>
    </row>
    <row r="48" spans="1:12" ht="16.5" customHeight="1" x14ac:dyDescent="0.2">
      <c r="A48" s="95" t="s">
        <v>234</v>
      </c>
      <c r="B48" s="13"/>
      <c r="C48" s="13"/>
      <c r="D48" s="13"/>
      <c r="E48" s="199">
        <f>[1]BYDEPT!F48</f>
        <v>3117137</v>
      </c>
      <c r="F48" s="199">
        <f>[1]BYDEPT!AE48</f>
        <v>0</v>
      </c>
      <c r="G48" s="96">
        <f t="shared" si="10"/>
        <v>3117137</v>
      </c>
      <c r="H48" s="200">
        <f>[1]BYDEPT!BD48</f>
        <v>3117137</v>
      </c>
      <c r="I48" s="201">
        <f t="shared" si="0"/>
        <v>1</v>
      </c>
      <c r="J48" s="200">
        <f t="shared" si="11"/>
        <v>0</v>
      </c>
      <c r="L48" s="200"/>
    </row>
    <row r="49" spans="1:12" ht="16.5" customHeight="1" x14ac:dyDescent="0.2">
      <c r="A49" s="95" t="s">
        <v>235</v>
      </c>
      <c r="B49" s="13"/>
      <c r="C49" s="13"/>
      <c r="D49" s="13"/>
      <c r="E49" s="199">
        <f>[1]BYDEPT!F49</f>
        <v>2221859</v>
      </c>
      <c r="F49" s="199">
        <f>[1]BYDEPT!AE49</f>
        <v>0</v>
      </c>
      <c r="G49" s="96">
        <f t="shared" si="10"/>
        <v>2221859</v>
      </c>
      <c r="H49" s="200">
        <f>[1]BYDEPT!BD49</f>
        <v>2216667</v>
      </c>
      <c r="I49" s="201">
        <f t="shared" si="0"/>
        <v>0.99766321805299074</v>
      </c>
      <c r="J49" s="200">
        <f t="shared" si="11"/>
        <v>5192</v>
      </c>
      <c r="L49" s="200"/>
    </row>
    <row r="50" spans="1:12" ht="16.5" customHeight="1" x14ac:dyDescent="0.2">
      <c r="A50" s="95" t="s">
        <v>236</v>
      </c>
      <c r="B50" s="13"/>
      <c r="C50" s="13"/>
      <c r="D50" s="13"/>
      <c r="E50" s="199">
        <f>[1]BYDEPT!F50</f>
        <v>724868</v>
      </c>
      <c r="F50" s="199">
        <f>[1]BYDEPT!AE50</f>
        <v>0</v>
      </c>
      <c r="G50" s="96">
        <f t="shared" si="10"/>
        <v>724868</v>
      </c>
      <c r="H50" s="200">
        <f>[1]BYDEPT!BD50</f>
        <v>635173</v>
      </c>
      <c r="I50" s="201">
        <f t="shared" si="0"/>
        <v>0.87626022944867199</v>
      </c>
      <c r="J50" s="200">
        <f t="shared" si="11"/>
        <v>89695</v>
      </c>
      <c r="L50" s="200"/>
    </row>
    <row r="51" spans="1:12" ht="16.5" hidden="1" customHeight="1" x14ac:dyDescent="0.2">
      <c r="A51" s="95"/>
      <c r="B51" s="13"/>
      <c r="C51" s="13"/>
      <c r="D51" s="13"/>
      <c r="E51" s="199"/>
      <c r="F51" s="199"/>
      <c r="G51" s="96"/>
      <c r="H51" s="200"/>
      <c r="I51" s="201"/>
      <c r="J51" s="200"/>
      <c r="L51" s="200"/>
    </row>
    <row r="52" spans="1:12" ht="16.5" customHeight="1" x14ac:dyDescent="0.2">
      <c r="A52" s="95" t="s">
        <v>237</v>
      </c>
      <c r="B52" s="13"/>
      <c r="C52" s="13"/>
      <c r="D52" s="13"/>
      <c r="E52" s="202">
        <f>SUM(E53:E56)+SUM(E59:E72)+SUM(E77:E93)</f>
        <v>43399997</v>
      </c>
      <c r="F52" s="202">
        <f t="shared" ref="F52:H52" si="12">SUM(F53:F56)+SUM(F59:F72)+SUM(F77:F93)</f>
        <v>0</v>
      </c>
      <c r="G52" s="98">
        <f t="shared" si="12"/>
        <v>43399997</v>
      </c>
      <c r="H52" s="203">
        <f t="shared" si="12"/>
        <v>29606611</v>
      </c>
      <c r="I52" s="204">
        <f>H52/G52</f>
        <v>0.6821800241138265</v>
      </c>
      <c r="J52" s="203">
        <f>SUM(J53:J56)+SUM(J59:J72)+SUM(J77:J93)</f>
        <v>13793386</v>
      </c>
      <c r="L52" s="203"/>
    </row>
    <row r="53" spans="1:12" ht="16.5" customHeight="1" x14ac:dyDescent="0.2">
      <c r="A53" s="95" t="s">
        <v>64</v>
      </c>
      <c r="B53" s="13"/>
      <c r="C53" s="13"/>
      <c r="D53" s="13"/>
      <c r="E53" s="199">
        <f>[1]BYDEPT!F53</f>
        <v>34410</v>
      </c>
      <c r="F53" s="199">
        <f>[1]BYDEPT!AE53</f>
        <v>0</v>
      </c>
      <c r="G53" s="96">
        <f t="shared" ref="G53:G55" si="13">E53+F53</f>
        <v>34410</v>
      </c>
      <c r="H53" s="200">
        <f>[1]BYDEPT!BD53</f>
        <v>29410</v>
      </c>
      <c r="I53" s="201">
        <f t="shared" ref="I53:I95" si="14">H53/G53</f>
        <v>0.8546934030804999</v>
      </c>
      <c r="J53" s="200">
        <f t="shared" ref="J53:J55" si="15">G53-H53</f>
        <v>5000</v>
      </c>
      <c r="L53" s="200"/>
    </row>
    <row r="54" spans="1:12" ht="16.5" customHeight="1" x14ac:dyDescent="0.2">
      <c r="A54" s="95" t="s">
        <v>65</v>
      </c>
      <c r="B54" s="13"/>
      <c r="C54" s="13"/>
      <c r="D54" s="13"/>
      <c r="E54" s="199">
        <f>[1]BYDEPT!F54</f>
        <v>64946</v>
      </c>
      <c r="F54" s="199">
        <f>[1]BYDEPT!AE54</f>
        <v>0</v>
      </c>
      <c r="G54" s="96">
        <f t="shared" si="13"/>
        <v>64946</v>
      </c>
      <c r="H54" s="200">
        <f>[1]BYDEPT!BD54</f>
        <v>62889</v>
      </c>
      <c r="I54" s="201">
        <f t="shared" si="14"/>
        <v>0.96832753364333446</v>
      </c>
      <c r="J54" s="200">
        <f t="shared" si="15"/>
        <v>2057</v>
      </c>
      <c r="L54" s="200"/>
    </row>
    <row r="55" spans="1:12" ht="16.5" customHeight="1" x14ac:dyDescent="0.2">
      <c r="A55" s="95" t="s">
        <v>66</v>
      </c>
      <c r="B55" s="13"/>
      <c r="C55" s="13"/>
      <c r="D55" s="13"/>
      <c r="E55" s="199">
        <f>[1]BYDEPT!F55</f>
        <v>84352</v>
      </c>
      <c r="F55" s="199">
        <f>[1]BYDEPT!AE55</f>
        <v>0</v>
      </c>
      <c r="G55" s="96">
        <f t="shared" si="13"/>
        <v>84352</v>
      </c>
      <c r="H55" s="200">
        <f>[1]BYDEPT!BD55</f>
        <v>84167</v>
      </c>
      <c r="I55" s="201">
        <f t="shared" si="14"/>
        <v>0.99780680955993928</v>
      </c>
      <c r="J55" s="200">
        <f t="shared" si="15"/>
        <v>185</v>
      </c>
      <c r="L55" s="200"/>
    </row>
    <row r="56" spans="1:12" ht="16.5" customHeight="1" x14ac:dyDescent="0.2">
      <c r="A56" s="95" t="s">
        <v>67</v>
      </c>
      <c r="B56" s="13"/>
      <c r="C56" s="13"/>
      <c r="D56" s="13"/>
      <c r="E56" s="199">
        <f>E57+E58</f>
        <v>18704975</v>
      </c>
      <c r="F56" s="199">
        <f t="shared" ref="F56:J56" si="16">F57+F58</f>
        <v>0</v>
      </c>
      <c r="G56" s="96">
        <f t="shared" si="16"/>
        <v>18704975</v>
      </c>
      <c r="H56" s="200">
        <f t="shared" si="16"/>
        <v>5952556</v>
      </c>
      <c r="I56" s="201">
        <f t="shared" si="14"/>
        <v>0.31823383885837858</v>
      </c>
      <c r="J56" s="200">
        <f t="shared" si="16"/>
        <v>12752419</v>
      </c>
      <c r="L56" s="200"/>
    </row>
    <row r="57" spans="1:12" ht="16.5" hidden="1" customHeight="1" x14ac:dyDescent="0.2">
      <c r="A57" s="95" t="s">
        <v>68</v>
      </c>
      <c r="B57" s="13"/>
      <c r="C57" s="13"/>
      <c r="D57" s="13"/>
      <c r="E57" s="199">
        <f>[1]BYDEPT!F57</f>
        <v>18415688</v>
      </c>
      <c r="F57" s="199">
        <f>[1]BYDEPT!AE57</f>
        <v>0</v>
      </c>
      <c r="G57" s="96">
        <f t="shared" ref="G57:G71" si="17">E57+F57</f>
        <v>18415688</v>
      </c>
      <c r="H57" s="200">
        <f>[1]BYDEPT!BD57</f>
        <v>5663666</v>
      </c>
      <c r="I57" s="201">
        <f t="shared" si="14"/>
        <v>0.30754571862859537</v>
      </c>
      <c r="J57" s="200">
        <f t="shared" ref="J57:J71" si="18">G57-H57</f>
        <v>12752022</v>
      </c>
      <c r="L57" s="200"/>
    </row>
    <row r="58" spans="1:12" ht="16.5" hidden="1" customHeight="1" x14ac:dyDescent="0.2">
      <c r="A58" s="95" t="s">
        <v>69</v>
      </c>
      <c r="B58" s="13"/>
      <c r="C58" s="13"/>
      <c r="D58" s="13"/>
      <c r="E58" s="199">
        <f>[1]BYDEPT!F58</f>
        <v>289287</v>
      </c>
      <c r="F58" s="199">
        <f>[1]BYDEPT!AE58</f>
        <v>0</v>
      </c>
      <c r="G58" s="96">
        <f t="shared" si="17"/>
        <v>289287</v>
      </c>
      <c r="H58" s="200">
        <f>[1]BYDEPT!BD58</f>
        <v>288890</v>
      </c>
      <c r="I58" s="201">
        <f t="shared" si="14"/>
        <v>0.99862766042027462</v>
      </c>
      <c r="J58" s="200">
        <f t="shared" si="18"/>
        <v>397</v>
      </c>
      <c r="L58" s="200"/>
    </row>
    <row r="59" spans="1:12" ht="16.5" customHeight="1" x14ac:dyDescent="0.2">
      <c r="A59" s="95" t="s">
        <v>70</v>
      </c>
      <c r="B59" s="13"/>
      <c r="C59" s="13"/>
      <c r="D59" s="13"/>
      <c r="E59" s="199">
        <f>[1]BYDEPT!F59</f>
        <v>68601</v>
      </c>
      <c r="F59" s="199">
        <f>[1]BYDEPT!AE59</f>
        <v>0</v>
      </c>
      <c r="G59" s="96">
        <f t="shared" si="17"/>
        <v>68601</v>
      </c>
      <c r="H59" s="200">
        <f>[1]BYDEPT!BD59</f>
        <v>68601</v>
      </c>
      <c r="I59" s="201">
        <f t="shared" si="14"/>
        <v>1</v>
      </c>
      <c r="J59" s="200">
        <f t="shared" si="18"/>
        <v>0</v>
      </c>
      <c r="L59" s="200"/>
    </row>
    <row r="60" spans="1:12" ht="16.5" customHeight="1" x14ac:dyDescent="0.2">
      <c r="A60" s="95" t="s">
        <v>71</v>
      </c>
      <c r="B60" s="13"/>
      <c r="C60" s="13"/>
      <c r="D60" s="13"/>
      <c r="E60" s="199">
        <f>[1]BYDEPT!F60</f>
        <v>404749</v>
      </c>
      <c r="F60" s="199">
        <f>[1]BYDEPT!AE60</f>
        <v>0</v>
      </c>
      <c r="G60" s="96">
        <f t="shared" si="17"/>
        <v>404749</v>
      </c>
      <c r="H60" s="200">
        <f>[1]BYDEPT!BD60</f>
        <v>401593</v>
      </c>
      <c r="I60" s="201">
        <f t="shared" si="14"/>
        <v>0.99220257492915365</v>
      </c>
      <c r="J60" s="200">
        <f t="shared" si="18"/>
        <v>3156</v>
      </c>
      <c r="L60" s="200"/>
    </row>
    <row r="61" spans="1:12" ht="16.5" customHeight="1" x14ac:dyDescent="0.2">
      <c r="A61" s="95" t="s">
        <v>72</v>
      </c>
      <c r="B61" s="13"/>
      <c r="C61" s="13"/>
      <c r="D61" s="13"/>
      <c r="E61" s="199">
        <f>[1]BYDEPT!F61</f>
        <v>125072</v>
      </c>
      <c r="F61" s="199">
        <f>[1]BYDEPT!AE61</f>
        <v>0</v>
      </c>
      <c r="G61" s="96">
        <f t="shared" si="17"/>
        <v>125072</v>
      </c>
      <c r="H61" s="200">
        <f>[1]BYDEPT!BD61</f>
        <v>125072</v>
      </c>
      <c r="I61" s="201">
        <f t="shared" si="14"/>
        <v>1</v>
      </c>
      <c r="J61" s="200">
        <f t="shared" si="18"/>
        <v>0</v>
      </c>
      <c r="L61" s="200"/>
    </row>
    <row r="62" spans="1:12" ht="16.5" customHeight="1" x14ac:dyDescent="0.2">
      <c r="A62" s="95" t="s">
        <v>73</v>
      </c>
      <c r="B62" s="13"/>
      <c r="C62" s="13"/>
      <c r="D62" s="13"/>
      <c r="E62" s="199">
        <f>[1]BYDEPT!F62</f>
        <v>411841</v>
      </c>
      <c r="F62" s="199">
        <f>[1]BYDEPT!AE62</f>
        <v>0</v>
      </c>
      <c r="G62" s="96">
        <f t="shared" si="17"/>
        <v>411841</v>
      </c>
      <c r="H62" s="200">
        <f>[1]BYDEPT!BD62</f>
        <v>411590</v>
      </c>
      <c r="I62" s="201">
        <f t="shared" si="14"/>
        <v>0.99939054149538298</v>
      </c>
      <c r="J62" s="200">
        <f t="shared" si="18"/>
        <v>251</v>
      </c>
      <c r="L62" s="200"/>
    </row>
    <row r="63" spans="1:12" ht="16.5" customHeight="1" x14ac:dyDescent="0.2">
      <c r="A63" s="95" t="s">
        <v>74</v>
      </c>
      <c r="B63" s="13"/>
      <c r="C63" s="13"/>
      <c r="D63" s="13"/>
      <c r="E63" s="199">
        <f>[1]BYDEPT!F63</f>
        <v>92021</v>
      </c>
      <c r="F63" s="199">
        <f>[1]BYDEPT!AE63</f>
        <v>0</v>
      </c>
      <c r="G63" s="96">
        <f t="shared" si="17"/>
        <v>92021</v>
      </c>
      <c r="H63" s="200">
        <f>[1]BYDEPT!BD63</f>
        <v>88021</v>
      </c>
      <c r="I63" s="201">
        <f t="shared" si="14"/>
        <v>0.95653166125123612</v>
      </c>
      <c r="J63" s="200">
        <f t="shared" si="18"/>
        <v>4000</v>
      </c>
      <c r="L63" s="200"/>
    </row>
    <row r="64" spans="1:12" ht="16.5" customHeight="1" x14ac:dyDescent="0.2">
      <c r="A64" s="95" t="s">
        <v>75</v>
      </c>
      <c r="B64" s="13"/>
      <c r="C64" s="13"/>
      <c r="D64" s="13"/>
      <c r="E64" s="199">
        <f>[1]BYDEPT!F64</f>
        <v>108134</v>
      </c>
      <c r="F64" s="199">
        <f>[1]BYDEPT!AE64</f>
        <v>0</v>
      </c>
      <c r="G64" s="96">
        <f t="shared" si="17"/>
        <v>108134</v>
      </c>
      <c r="H64" s="200">
        <f>[1]BYDEPT!BD64</f>
        <v>108055</v>
      </c>
      <c r="I64" s="201">
        <f t="shared" si="14"/>
        <v>0.99926942497271909</v>
      </c>
      <c r="J64" s="200">
        <f t="shared" si="18"/>
        <v>79</v>
      </c>
      <c r="L64" s="200"/>
    </row>
    <row r="65" spans="1:12" ht="16.5" customHeight="1" x14ac:dyDescent="0.2">
      <c r="A65" s="95" t="s">
        <v>76</v>
      </c>
      <c r="B65" s="13"/>
      <c r="C65" s="13"/>
      <c r="D65" s="13"/>
      <c r="E65" s="199">
        <f>[1]BYDEPT!F65</f>
        <v>94562</v>
      </c>
      <c r="F65" s="199">
        <f>[1]BYDEPT!AE65</f>
        <v>0</v>
      </c>
      <c r="G65" s="96">
        <f t="shared" si="17"/>
        <v>94562</v>
      </c>
      <c r="H65" s="200">
        <f>[1]BYDEPT!BD65</f>
        <v>90401</v>
      </c>
      <c r="I65" s="201">
        <f t="shared" si="14"/>
        <v>0.95599712358029654</v>
      </c>
      <c r="J65" s="200">
        <f t="shared" si="18"/>
        <v>4161</v>
      </c>
      <c r="L65" s="200"/>
    </row>
    <row r="66" spans="1:12" ht="16.5" customHeight="1" x14ac:dyDescent="0.2">
      <c r="A66" s="95" t="s">
        <v>77</v>
      </c>
      <c r="B66" s="13"/>
      <c r="C66" s="13"/>
      <c r="D66" s="13"/>
      <c r="E66" s="199">
        <f>[1]BYDEPT!F66</f>
        <v>126959</v>
      </c>
      <c r="F66" s="199">
        <f>[1]BYDEPT!AE66</f>
        <v>0</v>
      </c>
      <c r="G66" s="96">
        <f t="shared" si="17"/>
        <v>126959</v>
      </c>
      <c r="H66" s="200">
        <f>[1]BYDEPT!BD66</f>
        <v>126959</v>
      </c>
      <c r="I66" s="201">
        <f t="shared" si="14"/>
        <v>1</v>
      </c>
      <c r="J66" s="200">
        <f t="shared" si="18"/>
        <v>0</v>
      </c>
      <c r="L66" s="200"/>
    </row>
    <row r="67" spans="1:12" ht="16.5" customHeight="1" x14ac:dyDescent="0.2">
      <c r="A67" s="95" t="s">
        <v>78</v>
      </c>
      <c r="B67" s="13"/>
      <c r="C67" s="13"/>
      <c r="D67" s="13"/>
      <c r="E67" s="199">
        <f>[1]BYDEPT!F67</f>
        <v>235402</v>
      </c>
      <c r="F67" s="199">
        <f>[1]BYDEPT!AE67</f>
        <v>0</v>
      </c>
      <c r="G67" s="96">
        <f t="shared" si="17"/>
        <v>235402</v>
      </c>
      <c r="H67" s="200">
        <f>[1]BYDEPT!BD67</f>
        <v>232540</v>
      </c>
      <c r="I67" s="201">
        <f t="shared" si="14"/>
        <v>0.9878420744088835</v>
      </c>
      <c r="J67" s="200">
        <f t="shared" si="18"/>
        <v>2862</v>
      </c>
      <c r="L67" s="200"/>
    </row>
    <row r="68" spans="1:12" ht="16.5" customHeight="1" x14ac:dyDescent="0.2">
      <c r="A68" s="95" t="s">
        <v>79</v>
      </c>
      <c r="B68" s="13"/>
      <c r="C68" s="13"/>
      <c r="D68" s="13"/>
      <c r="E68" s="199">
        <f>[1]BYDEPT!F68</f>
        <v>134063</v>
      </c>
      <c r="F68" s="199">
        <f>[1]BYDEPT!AE68</f>
        <v>0</v>
      </c>
      <c r="G68" s="96">
        <f t="shared" si="17"/>
        <v>134063</v>
      </c>
      <c r="H68" s="200">
        <f>[1]BYDEPT!BD68</f>
        <v>134063</v>
      </c>
      <c r="I68" s="201">
        <f t="shared" si="14"/>
        <v>1</v>
      </c>
      <c r="J68" s="200">
        <f t="shared" si="18"/>
        <v>0</v>
      </c>
      <c r="L68" s="200"/>
    </row>
    <row r="69" spans="1:12" ht="16.5" customHeight="1" x14ac:dyDescent="0.2">
      <c r="A69" s="95" t="s">
        <v>80</v>
      </c>
      <c r="B69" s="13"/>
      <c r="C69" s="13"/>
      <c r="D69" s="13"/>
      <c r="E69" s="199">
        <f>[1]BYDEPT!F69</f>
        <v>170411</v>
      </c>
      <c r="F69" s="199">
        <f>[1]BYDEPT!AE69</f>
        <v>0</v>
      </c>
      <c r="G69" s="96">
        <f t="shared" si="17"/>
        <v>170411</v>
      </c>
      <c r="H69" s="200">
        <f>[1]BYDEPT!BD69</f>
        <v>145411</v>
      </c>
      <c r="I69" s="201">
        <f t="shared" si="14"/>
        <v>0.85329585531450436</v>
      </c>
      <c r="J69" s="200">
        <f t="shared" si="18"/>
        <v>25000</v>
      </c>
      <c r="L69" s="200"/>
    </row>
    <row r="70" spans="1:12" ht="16.5" customHeight="1" x14ac:dyDescent="0.2">
      <c r="A70" s="95" t="s">
        <v>81</v>
      </c>
      <c r="B70" s="13"/>
      <c r="C70" s="13"/>
      <c r="D70" s="13"/>
      <c r="E70" s="199">
        <f>[1]BYDEPT!F70</f>
        <v>27684</v>
      </c>
      <c r="F70" s="199">
        <f>[1]BYDEPT!AE70</f>
        <v>0</v>
      </c>
      <c r="G70" s="96">
        <f t="shared" si="17"/>
        <v>27684</v>
      </c>
      <c r="H70" s="200">
        <f>[1]BYDEPT!BD70</f>
        <v>27684</v>
      </c>
      <c r="I70" s="201">
        <f t="shared" si="14"/>
        <v>1</v>
      </c>
      <c r="J70" s="200">
        <f t="shared" si="18"/>
        <v>0</v>
      </c>
      <c r="L70" s="200"/>
    </row>
    <row r="71" spans="1:12" ht="16.5" customHeight="1" x14ac:dyDescent="0.2">
      <c r="A71" s="95" t="s">
        <v>82</v>
      </c>
      <c r="B71" s="13"/>
      <c r="C71" s="13"/>
      <c r="D71" s="13"/>
      <c r="E71" s="199">
        <f>[1]BYDEPT!F71</f>
        <v>188225</v>
      </c>
      <c r="F71" s="199">
        <f>[1]BYDEPT!AE71</f>
        <v>0</v>
      </c>
      <c r="G71" s="96">
        <f t="shared" si="17"/>
        <v>188225</v>
      </c>
      <c r="H71" s="200">
        <f>[1]BYDEPT!BD71</f>
        <v>188225</v>
      </c>
      <c r="I71" s="201">
        <f t="shared" si="14"/>
        <v>1</v>
      </c>
      <c r="J71" s="200">
        <f t="shared" si="18"/>
        <v>0</v>
      </c>
      <c r="L71" s="200"/>
    </row>
    <row r="72" spans="1:12" ht="16.5" customHeight="1" x14ac:dyDescent="0.2">
      <c r="A72" s="95" t="s">
        <v>83</v>
      </c>
      <c r="B72" s="13"/>
      <c r="C72" s="13"/>
      <c r="D72" s="13"/>
      <c r="E72" s="202">
        <f>SUM(E73:E76)</f>
        <v>1191313</v>
      </c>
      <c r="F72" s="202">
        <f>SUM(F73:F76)</f>
        <v>0</v>
      </c>
      <c r="G72" s="98">
        <f>SUM(G73:G76)</f>
        <v>1191313</v>
      </c>
      <c r="H72" s="203">
        <f>SUM(H73:H76)</f>
        <v>1138998</v>
      </c>
      <c r="I72" s="204">
        <f t="shared" si="14"/>
        <v>0.95608626784060946</v>
      </c>
      <c r="J72" s="203">
        <f>SUM(J73:J76)</f>
        <v>52315</v>
      </c>
      <c r="L72" s="203"/>
    </row>
    <row r="73" spans="1:12" ht="16.5" customHeight="1" x14ac:dyDescent="0.2">
      <c r="A73" s="95" t="s">
        <v>84</v>
      </c>
      <c r="B73" s="13"/>
      <c r="C73" s="13"/>
      <c r="D73" s="13"/>
      <c r="E73" s="199">
        <f>[1]BYDEPT!F73</f>
        <v>187626</v>
      </c>
      <c r="F73" s="199">
        <f>[1]BYDEPT!AE73</f>
        <v>0</v>
      </c>
      <c r="G73" s="96">
        <f t="shared" ref="G73:G92" si="19">E73+F73</f>
        <v>187626</v>
      </c>
      <c r="H73" s="200">
        <f>[1]BYDEPT!BD73</f>
        <v>187626</v>
      </c>
      <c r="I73" s="201">
        <f t="shared" si="14"/>
        <v>1</v>
      </c>
      <c r="J73" s="200">
        <f t="shared" ref="J73:J92" si="20">G73-H73</f>
        <v>0</v>
      </c>
      <c r="L73" s="200"/>
    </row>
    <row r="74" spans="1:12" ht="16.5" customHeight="1" x14ac:dyDescent="0.2">
      <c r="A74" s="95" t="s">
        <v>85</v>
      </c>
      <c r="B74" s="13"/>
      <c r="C74" s="13"/>
      <c r="D74" s="13"/>
      <c r="E74" s="199">
        <f>[1]BYDEPT!F74</f>
        <v>685698</v>
      </c>
      <c r="F74" s="199">
        <f>[1]BYDEPT!AE74</f>
        <v>0</v>
      </c>
      <c r="G74" s="96">
        <f t="shared" si="19"/>
        <v>685698</v>
      </c>
      <c r="H74" s="200">
        <f>[1]BYDEPT!BD74</f>
        <v>633788</v>
      </c>
      <c r="I74" s="201">
        <f t="shared" si="14"/>
        <v>0.9242961186994858</v>
      </c>
      <c r="J74" s="200">
        <f t="shared" si="20"/>
        <v>51910</v>
      </c>
      <c r="L74" s="200"/>
    </row>
    <row r="75" spans="1:12" ht="16.5" customHeight="1" x14ac:dyDescent="0.2">
      <c r="A75" s="95" t="s">
        <v>86</v>
      </c>
      <c r="B75" s="13"/>
      <c r="C75" s="13"/>
      <c r="D75" s="13"/>
      <c r="E75" s="199">
        <f>[1]BYDEPT!F75</f>
        <v>191466</v>
      </c>
      <c r="F75" s="199">
        <f>[1]BYDEPT!AE75</f>
        <v>0</v>
      </c>
      <c r="G75" s="96">
        <f t="shared" si="19"/>
        <v>191466</v>
      </c>
      <c r="H75" s="200">
        <f>[1]BYDEPT!BD75</f>
        <v>191466</v>
      </c>
      <c r="I75" s="201">
        <f t="shared" si="14"/>
        <v>1</v>
      </c>
      <c r="J75" s="200">
        <f t="shared" si="20"/>
        <v>0</v>
      </c>
      <c r="L75" s="200"/>
    </row>
    <row r="76" spans="1:12" ht="16.5" customHeight="1" x14ac:dyDescent="0.2">
      <c r="A76" s="95" t="s">
        <v>87</v>
      </c>
      <c r="B76" s="13"/>
      <c r="C76" s="13"/>
      <c r="D76" s="13"/>
      <c r="E76" s="199">
        <f>[1]BYDEPT!F76</f>
        <v>126523</v>
      </c>
      <c r="F76" s="199">
        <f>[1]BYDEPT!AE76</f>
        <v>0</v>
      </c>
      <c r="G76" s="96">
        <f t="shared" si="19"/>
        <v>126523</v>
      </c>
      <c r="H76" s="200">
        <f>[1]BYDEPT!BD76</f>
        <v>126118</v>
      </c>
      <c r="I76" s="201">
        <f t="shared" si="14"/>
        <v>0.99679900097215524</v>
      </c>
      <c r="J76" s="200">
        <f t="shared" si="20"/>
        <v>405</v>
      </c>
      <c r="L76" s="200"/>
    </row>
    <row r="77" spans="1:12" ht="16.5" customHeight="1" x14ac:dyDescent="0.2">
      <c r="A77" s="95" t="s">
        <v>88</v>
      </c>
      <c r="B77" s="13"/>
      <c r="C77" s="13"/>
      <c r="D77" s="13"/>
      <c r="E77" s="199">
        <f>[1]BYDEPT!F77</f>
        <v>1125331</v>
      </c>
      <c r="F77" s="199">
        <f>[1]BYDEPT!AE77</f>
        <v>0</v>
      </c>
      <c r="G77" s="96">
        <f t="shared" si="19"/>
        <v>1125331</v>
      </c>
      <c r="H77" s="200">
        <f>[1]BYDEPT!BD77</f>
        <v>1119812</v>
      </c>
      <c r="I77" s="201">
        <f t="shared" si="14"/>
        <v>0.9950956651865096</v>
      </c>
      <c r="J77" s="200">
        <f t="shared" si="20"/>
        <v>5519</v>
      </c>
      <c r="L77" s="200"/>
    </row>
    <row r="78" spans="1:12" ht="16.5" customHeight="1" x14ac:dyDescent="0.2">
      <c r="A78" s="95" t="s">
        <v>89</v>
      </c>
      <c r="B78" s="13"/>
      <c r="C78" s="13"/>
      <c r="D78" s="13"/>
      <c r="E78" s="199">
        <f>[1]BYDEPT!F78</f>
        <v>551832</v>
      </c>
      <c r="F78" s="199">
        <f>[1]BYDEPT!AE78</f>
        <v>0</v>
      </c>
      <c r="G78" s="96">
        <f t="shared" si="19"/>
        <v>551832</v>
      </c>
      <c r="H78" s="200">
        <f>[1]BYDEPT!BD78</f>
        <v>551832</v>
      </c>
      <c r="I78" s="201">
        <f t="shared" si="14"/>
        <v>1</v>
      </c>
      <c r="J78" s="200">
        <f t="shared" si="20"/>
        <v>0</v>
      </c>
      <c r="L78" s="200"/>
    </row>
    <row r="79" spans="1:12" ht="15.75" customHeight="1" x14ac:dyDescent="0.2">
      <c r="A79" s="95" t="s">
        <v>90</v>
      </c>
      <c r="B79" s="13"/>
      <c r="C79" s="13"/>
      <c r="D79" s="13"/>
      <c r="E79" s="199">
        <f>[1]BYDEPT!F79</f>
        <v>793674</v>
      </c>
      <c r="F79" s="199">
        <f>[1]BYDEPT!AE79</f>
        <v>0</v>
      </c>
      <c r="G79" s="96">
        <f t="shared" si="19"/>
        <v>793674</v>
      </c>
      <c r="H79" s="200">
        <f>[1]BYDEPT!BD79</f>
        <v>789321</v>
      </c>
      <c r="I79" s="201">
        <f t="shared" si="14"/>
        <v>0.99451538037027798</v>
      </c>
      <c r="J79" s="200">
        <f t="shared" si="20"/>
        <v>4353</v>
      </c>
      <c r="L79" s="200"/>
    </row>
    <row r="80" spans="1:12" ht="16.5" customHeight="1" x14ac:dyDescent="0.2">
      <c r="A80" s="95" t="s">
        <v>91</v>
      </c>
      <c r="B80" s="13"/>
      <c r="C80" s="13"/>
      <c r="D80" s="13"/>
      <c r="E80" s="199">
        <f>[1]BYDEPT!F80</f>
        <v>152231</v>
      </c>
      <c r="F80" s="199">
        <f>[1]BYDEPT!AE80</f>
        <v>0</v>
      </c>
      <c r="G80" s="96">
        <f t="shared" si="19"/>
        <v>152231</v>
      </c>
      <c r="H80" s="200">
        <f>[1]BYDEPT!BD80</f>
        <v>139456</v>
      </c>
      <c r="I80" s="201">
        <f t="shared" si="14"/>
        <v>0.91608148143282253</v>
      </c>
      <c r="J80" s="200">
        <f t="shared" si="20"/>
        <v>12775</v>
      </c>
      <c r="L80" s="200"/>
    </row>
    <row r="81" spans="1:12" ht="16.5" customHeight="1" x14ac:dyDescent="0.2">
      <c r="A81" s="95" t="s">
        <v>92</v>
      </c>
      <c r="B81" s="13"/>
      <c r="C81" s="13"/>
      <c r="D81" s="13"/>
      <c r="E81" s="199">
        <f>[1]BYDEPT!F81</f>
        <v>142501</v>
      </c>
      <c r="F81" s="199">
        <f>[1]BYDEPT!AE81</f>
        <v>0</v>
      </c>
      <c r="G81" s="96">
        <f t="shared" si="19"/>
        <v>142501</v>
      </c>
      <c r="H81" s="200">
        <f>[1]BYDEPT!BD81</f>
        <v>142501</v>
      </c>
      <c r="I81" s="201">
        <f t="shared" si="14"/>
        <v>1</v>
      </c>
      <c r="J81" s="200">
        <f t="shared" si="20"/>
        <v>0</v>
      </c>
      <c r="L81" s="200"/>
    </row>
    <row r="82" spans="1:12" ht="16.5" customHeight="1" x14ac:dyDescent="0.2">
      <c r="A82" s="95" t="s">
        <v>93</v>
      </c>
      <c r="B82" s="13"/>
      <c r="C82" s="13"/>
      <c r="D82" s="13"/>
      <c r="E82" s="199">
        <f>[1]BYDEPT!F82</f>
        <v>8062519</v>
      </c>
      <c r="F82" s="199">
        <f>[1]BYDEPT!AE82</f>
        <v>0</v>
      </c>
      <c r="G82" s="96">
        <f t="shared" si="19"/>
        <v>8062519</v>
      </c>
      <c r="H82" s="200">
        <f>[1]BYDEPT!BD82</f>
        <v>8062519</v>
      </c>
      <c r="I82" s="201">
        <f t="shared" si="14"/>
        <v>1</v>
      </c>
      <c r="J82" s="200">
        <f t="shared" si="20"/>
        <v>0</v>
      </c>
      <c r="L82" s="200"/>
    </row>
    <row r="83" spans="1:12" ht="16.5" customHeight="1" x14ac:dyDescent="0.2">
      <c r="A83" s="95" t="s">
        <v>94</v>
      </c>
      <c r="B83" s="13"/>
      <c r="C83" s="13"/>
      <c r="D83" s="13"/>
      <c r="E83" s="199">
        <f>[1]BYDEPT!F83</f>
        <v>46388</v>
      </c>
      <c r="F83" s="199">
        <f>[1]BYDEPT!AE83</f>
        <v>0</v>
      </c>
      <c r="G83" s="96">
        <f t="shared" si="19"/>
        <v>46388</v>
      </c>
      <c r="H83" s="200">
        <f>[1]BYDEPT!BD83</f>
        <v>46388</v>
      </c>
      <c r="I83" s="201">
        <f t="shared" si="14"/>
        <v>1</v>
      </c>
      <c r="J83" s="200">
        <f t="shared" si="20"/>
        <v>0</v>
      </c>
      <c r="L83" s="200"/>
    </row>
    <row r="84" spans="1:12" ht="16.5" customHeight="1" x14ac:dyDescent="0.2">
      <c r="A84" s="100" t="s">
        <v>238</v>
      </c>
      <c r="B84" s="13"/>
      <c r="C84" s="13"/>
      <c r="D84" s="13"/>
      <c r="E84" s="199">
        <f>[1]BYDEPT!F84</f>
        <v>207651</v>
      </c>
      <c r="F84" s="199">
        <f>[1]BYDEPT!AE84</f>
        <v>0</v>
      </c>
      <c r="G84" s="96">
        <f t="shared" si="19"/>
        <v>207651</v>
      </c>
      <c r="H84" s="200">
        <f>[1]BYDEPT!BD84</f>
        <v>207651</v>
      </c>
      <c r="I84" s="201">
        <f t="shared" si="14"/>
        <v>1</v>
      </c>
      <c r="J84" s="200">
        <f t="shared" si="20"/>
        <v>0</v>
      </c>
      <c r="L84" s="200"/>
    </row>
    <row r="85" spans="1:12" ht="16.5" customHeight="1" x14ac:dyDescent="0.2">
      <c r="A85" s="100" t="s">
        <v>239</v>
      </c>
      <c r="B85" s="13"/>
      <c r="C85" s="13"/>
      <c r="D85" s="13"/>
      <c r="E85" s="199">
        <f>[1]BYDEPT!F85</f>
        <v>81989</v>
      </c>
      <c r="F85" s="199">
        <f>[1]BYDEPT!AE85</f>
        <v>0</v>
      </c>
      <c r="G85" s="96">
        <f t="shared" si="19"/>
        <v>81989</v>
      </c>
      <c r="H85" s="200">
        <f>[1]BYDEPT!BD85</f>
        <v>77899</v>
      </c>
      <c r="I85" s="201">
        <f t="shared" si="14"/>
        <v>0.95011525936406105</v>
      </c>
      <c r="J85" s="200">
        <f t="shared" si="20"/>
        <v>4090</v>
      </c>
      <c r="L85" s="200"/>
    </row>
    <row r="86" spans="1:12" ht="16.5" customHeight="1" x14ac:dyDescent="0.2">
      <c r="A86" s="100" t="s">
        <v>240</v>
      </c>
      <c r="B86" s="13"/>
      <c r="C86" s="13"/>
      <c r="D86" s="13"/>
      <c r="E86" s="199">
        <f>[1]BYDEPT!F86</f>
        <v>403817</v>
      </c>
      <c r="F86" s="199">
        <f>[1]BYDEPT!AE86</f>
        <v>0</v>
      </c>
      <c r="G86" s="96">
        <f t="shared" si="19"/>
        <v>403817</v>
      </c>
      <c r="H86" s="200">
        <f>[1]BYDEPT!BD86</f>
        <v>325632</v>
      </c>
      <c r="I86" s="201">
        <f t="shared" si="14"/>
        <v>0.8063850704650869</v>
      </c>
      <c r="J86" s="200">
        <f t="shared" si="20"/>
        <v>78185</v>
      </c>
      <c r="L86" s="200"/>
    </row>
    <row r="87" spans="1:12" ht="16.5" customHeight="1" x14ac:dyDescent="0.2">
      <c r="A87" s="100" t="s">
        <v>241</v>
      </c>
      <c r="B87" s="13"/>
      <c r="C87" s="13"/>
      <c r="D87" s="13"/>
      <c r="E87" s="199">
        <f>[1]BYDEPT!F87</f>
        <v>1839762</v>
      </c>
      <c r="F87" s="199">
        <f>[1]BYDEPT!AE87</f>
        <v>0</v>
      </c>
      <c r="G87" s="96">
        <f t="shared" si="19"/>
        <v>1839762</v>
      </c>
      <c r="H87" s="200">
        <f>[1]BYDEPT!BD87</f>
        <v>1283496</v>
      </c>
      <c r="I87" s="201">
        <f t="shared" si="14"/>
        <v>0.69764241244247893</v>
      </c>
      <c r="J87" s="200">
        <f t="shared" si="20"/>
        <v>556266</v>
      </c>
      <c r="L87" s="200"/>
    </row>
    <row r="88" spans="1:12" ht="16.5" customHeight="1" x14ac:dyDescent="0.2">
      <c r="A88" s="100" t="s">
        <v>242</v>
      </c>
      <c r="B88" s="13"/>
      <c r="C88" s="13"/>
      <c r="D88" s="13"/>
      <c r="E88" s="199">
        <f>[1]BYDEPT!F88</f>
        <v>154804</v>
      </c>
      <c r="F88" s="199">
        <f>[1]BYDEPT!AE88</f>
        <v>0</v>
      </c>
      <c r="G88" s="96">
        <f t="shared" si="19"/>
        <v>154804</v>
      </c>
      <c r="H88" s="200">
        <f>[1]BYDEPT!BD88</f>
        <v>154804</v>
      </c>
      <c r="I88" s="201">
        <f t="shared" si="14"/>
        <v>1</v>
      </c>
      <c r="J88" s="200">
        <f t="shared" si="20"/>
        <v>0</v>
      </c>
      <c r="L88" s="200"/>
    </row>
    <row r="89" spans="1:12" ht="16.5" customHeight="1" x14ac:dyDescent="0.2">
      <c r="A89" s="100" t="s">
        <v>243</v>
      </c>
      <c r="B89" s="13"/>
      <c r="C89" s="13"/>
      <c r="D89" s="13"/>
      <c r="E89" s="199">
        <f>[1]BYDEPT!F89</f>
        <v>223547</v>
      </c>
      <c r="F89" s="199">
        <f>[1]BYDEPT!AE89</f>
        <v>0</v>
      </c>
      <c r="G89" s="96">
        <f t="shared" si="19"/>
        <v>223547</v>
      </c>
      <c r="H89" s="200">
        <f>[1]BYDEPT!BD89</f>
        <v>203473</v>
      </c>
      <c r="I89" s="201">
        <f t="shared" si="14"/>
        <v>0.91020232881675889</v>
      </c>
      <c r="J89" s="200">
        <f t="shared" si="20"/>
        <v>20074</v>
      </c>
      <c r="L89" s="200"/>
    </row>
    <row r="90" spans="1:12" ht="16.5" customHeight="1" x14ac:dyDescent="0.2">
      <c r="A90" s="100" t="s">
        <v>244</v>
      </c>
      <c r="B90" s="13"/>
      <c r="C90" s="13"/>
      <c r="D90" s="13"/>
      <c r="E90" s="199">
        <f>[1]BYDEPT!F90</f>
        <v>157399</v>
      </c>
      <c r="F90" s="199">
        <f>[1]BYDEPT!AE90</f>
        <v>0</v>
      </c>
      <c r="G90" s="96">
        <f t="shared" si="19"/>
        <v>157399</v>
      </c>
      <c r="H90" s="200">
        <f>[1]BYDEPT!BD90</f>
        <v>156170</v>
      </c>
      <c r="I90" s="201">
        <f t="shared" si="14"/>
        <v>0.99219181824535096</v>
      </c>
      <c r="J90" s="200">
        <f t="shared" si="20"/>
        <v>1229</v>
      </c>
      <c r="L90" s="200"/>
    </row>
    <row r="91" spans="1:12" ht="16.5" customHeight="1" x14ac:dyDescent="0.2">
      <c r="A91" s="100" t="s">
        <v>245</v>
      </c>
      <c r="B91" s="13"/>
      <c r="C91" s="13"/>
      <c r="D91" s="13"/>
      <c r="E91" s="199">
        <f>[1]BYDEPT!F91</f>
        <v>50111</v>
      </c>
      <c r="F91" s="199">
        <f>[1]BYDEPT!AE91</f>
        <v>0</v>
      </c>
      <c r="G91" s="96">
        <f t="shared" si="19"/>
        <v>50111</v>
      </c>
      <c r="H91" s="200">
        <f>[1]BYDEPT!BD91</f>
        <v>50111</v>
      </c>
      <c r="I91" s="201">
        <f t="shared" si="14"/>
        <v>1</v>
      </c>
      <c r="J91" s="200">
        <f t="shared" si="20"/>
        <v>0</v>
      </c>
      <c r="L91" s="200"/>
    </row>
    <row r="92" spans="1:12" ht="16.5" customHeight="1" x14ac:dyDescent="0.2">
      <c r="A92" s="100" t="s">
        <v>246</v>
      </c>
      <c r="B92" s="13"/>
      <c r="C92" s="13"/>
      <c r="D92" s="13"/>
      <c r="E92" s="199">
        <f>[1]BYDEPT!F92</f>
        <v>453962</v>
      </c>
      <c r="F92" s="199">
        <f>[1]BYDEPT!AE92</f>
        <v>0</v>
      </c>
      <c r="G92" s="96">
        <f t="shared" si="19"/>
        <v>453962</v>
      </c>
      <c r="H92" s="200">
        <f>[1]BYDEPT!BD92</f>
        <v>393807</v>
      </c>
      <c r="I92" s="201">
        <f t="shared" si="14"/>
        <v>0.86748890876328855</v>
      </c>
      <c r="J92" s="200">
        <f t="shared" si="20"/>
        <v>60155</v>
      </c>
      <c r="L92" s="200"/>
    </row>
    <row r="93" spans="1:12" ht="16.5" customHeight="1" x14ac:dyDescent="0.2">
      <c r="A93" s="100" t="s">
        <v>247</v>
      </c>
      <c r="B93" s="13"/>
      <c r="C93" s="13"/>
      <c r="D93" s="13"/>
      <c r="E93" s="199">
        <f>SUM(E94:E95)</f>
        <v>6684759</v>
      </c>
      <c r="F93" s="199">
        <f t="shared" ref="F93:H93" si="21">SUM(F94:F95)</f>
        <v>0</v>
      </c>
      <c r="G93" s="96">
        <f t="shared" si="21"/>
        <v>6684759</v>
      </c>
      <c r="H93" s="200">
        <f t="shared" si="21"/>
        <v>6485504</v>
      </c>
      <c r="I93" s="201">
        <f t="shared" si="14"/>
        <v>0.97019264269661776</v>
      </c>
      <c r="J93" s="200">
        <f>SUM(J94:J95)</f>
        <v>199255</v>
      </c>
      <c r="L93" s="200"/>
    </row>
    <row r="94" spans="1:12" ht="16.5" hidden="1" customHeight="1" x14ac:dyDescent="0.2">
      <c r="A94" s="100" t="s">
        <v>105</v>
      </c>
      <c r="B94" s="13"/>
      <c r="C94" s="13"/>
      <c r="D94" s="13"/>
      <c r="E94" s="199">
        <f>[1]BYDEPT!F94</f>
        <v>3038555</v>
      </c>
      <c r="F94" s="199">
        <f>[1]BYDEPT!AE94</f>
        <v>0</v>
      </c>
      <c r="G94" s="96">
        <f t="shared" ref="G94:G95" si="22">E94+F94</f>
        <v>3038555</v>
      </c>
      <c r="H94" s="200">
        <f>[1]BYDEPT!BD94</f>
        <v>2874300</v>
      </c>
      <c r="I94" s="201">
        <f t="shared" si="14"/>
        <v>0.94594305516931565</v>
      </c>
      <c r="J94" s="200">
        <f t="shared" ref="J94:J95" si="23">G94-H94</f>
        <v>164255</v>
      </c>
      <c r="L94" s="200"/>
    </row>
    <row r="95" spans="1:12" ht="16.5" hidden="1" customHeight="1" x14ac:dyDescent="0.2">
      <c r="A95" s="100" t="s">
        <v>106</v>
      </c>
      <c r="B95" s="13"/>
      <c r="C95" s="13"/>
      <c r="D95" s="13"/>
      <c r="E95" s="199">
        <f>[1]BYDEPT!F95</f>
        <v>3646204</v>
      </c>
      <c r="F95" s="199">
        <f>[1]BYDEPT!AE95</f>
        <v>0</v>
      </c>
      <c r="G95" s="96">
        <f t="shared" si="22"/>
        <v>3646204</v>
      </c>
      <c r="H95" s="200">
        <f>[1]BYDEPT!BD95</f>
        <v>3611204</v>
      </c>
      <c r="I95" s="201">
        <f t="shared" si="14"/>
        <v>0.9904009759190654</v>
      </c>
      <c r="J95" s="200">
        <f t="shared" si="23"/>
        <v>35000</v>
      </c>
      <c r="L95" s="200"/>
    </row>
    <row r="96" spans="1:12" ht="8.25" customHeight="1" x14ac:dyDescent="0.2">
      <c r="A96" s="95"/>
      <c r="B96" s="13"/>
      <c r="C96" s="13"/>
      <c r="D96" s="13"/>
      <c r="E96" s="199"/>
      <c r="F96" s="199"/>
      <c r="G96" s="96"/>
      <c r="H96" s="200"/>
      <c r="I96" s="201"/>
      <c r="J96" s="200"/>
      <c r="L96" s="200"/>
    </row>
    <row r="97" spans="1:13" ht="16.5" customHeight="1" x14ac:dyDescent="0.2">
      <c r="A97" s="101" t="s">
        <v>248</v>
      </c>
      <c r="B97" s="69"/>
      <c r="C97" s="69"/>
      <c r="D97" s="69"/>
      <c r="E97" s="205">
        <f>E98+E99+SUM(E106:E109)</f>
        <v>463189499</v>
      </c>
      <c r="F97" s="103">
        <f>F98+F99+SUM(F106:F109)</f>
        <v>0</v>
      </c>
      <c r="G97" s="102">
        <f>G98+G99+SUM(G106:G109)</f>
        <v>463189499</v>
      </c>
      <c r="H97" s="206">
        <f>H98+H99+SUM(H106:H109)</f>
        <v>158918403</v>
      </c>
      <c r="I97" s="207">
        <f t="shared" ref="I97:I104" si="24">H97/G97</f>
        <v>0.34309586755117694</v>
      </c>
      <c r="J97" s="206">
        <f>J98+J99+SUM(J106:J109)</f>
        <v>304271096</v>
      </c>
      <c r="L97" s="206"/>
    </row>
    <row r="98" spans="1:13" ht="16.5" customHeight="1" x14ac:dyDescent="0.2">
      <c r="A98" s="208" t="s">
        <v>124</v>
      </c>
      <c r="B98" s="209"/>
      <c r="C98" s="209"/>
      <c r="D98" s="209"/>
      <c r="E98" s="199">
        <f>[1]BYDEPT!F98</f>
        <v>137758229</v>
      </c>
      <c r="F98" s="199">
        <f>[1]BYDEPT!AE98</f>
        <v>0</v>
      </c>
      <c r="G98" s="96">
        <f t="shared" ref="G98" si="25">E98+F98</f>
        <v>137758229</v>
      </c>
      <c r="H98" s="200">
        <f>[1]BYDEPT!BD98</f>
        <v>55046350</v>
      </c>
      <c r="I98" s="201">
        <f t="shared" si="24"/>
        <v>0.39958665554563716</v>
      </c>
      <c r="J98" s="200">
        <f t="shared" ref="J98" si="26">G98-H98</f>
        <v>82711879</v>
      </c>
      <c r="L98" s="200"/>
    </row>
    <row r="99" spans="1:13" ht="16.5" customHeight="1" x14ac:dyDescent="0.2">
      <c r="A99" s="208" t="s">
        <v>249</v>
      </c>
      <c r="B99" s="209"/>
      <c r="C99" s="209"/>
      <c r="D99" s="209"/>
      <c r="E99" s="202">
        <f>SUM(E100:E104)</f>
        <v>73156601</v>
      </c>
      <c r="F99" s="202">
        <f>SUM(F100:F104)</f>
        <v>0</v>
      </c>
      <c r="G99" s="98">
        <f>SUM(G100:G104)</f>
        <v>73156601</v>
      </c>
      <c r="H99" s="203">
        <f>SUM(H100:H104)</f>
        <v>40675901</v>
      </c>
      <c r="I99" s="204">
        <f t="shared" si="24"/>
        <v>0.55601135706127192</v>
      </c>
      <c r="J99" s="203">
        <f>SUM(J100:J104)</f>
        <v>32480700</v>
      </c>
      <c r="L99" s="203"/>
      <c r="M99" s="1" t="e">
        <f>H99-#REF!</f>
        <v>#REF!</v>
      </c>
    </row>
    <row r="100" spans="1:13" ht="16.5" customHeight="1" x14ac:dyDescent="0.2">
      <c r="A100" s="210" t="s">
        <v>250</v>
      </c>
      <c r="B100" s="211"/>
      <c r="C100" s="211"/>
      <c r="D100" s="211"/>
      <c r="E100" s="199">
        <f>[1]BYDEPT!F100</f>
        <v>2178020</v>
      </c>
      <c r="F100" s="199">
        <f>[1]BYDEPT!AE100</f>
        <v>0</v>
      </c>
      <c r="G100" s="96">
        <f t="shared" ref="G100:G104" si="27">E100+F100</f>
        <v>2178020</v>
      </c>
      <c r="H100" s="200">
        <f>[1]BYDEPT!BD100</f>
        <v>2178020</v>
      </c>
      <c r="I100" s="201">
        <f t="shared" si="24"/>
        <v>1</v>
      </c>
      <c r="J100" s="200">
        <f t="shared" ref="J100:J104" si="28">G100-H100</f>
        <v>0</v>
      </c>
      <c r="L100" s="200"/>
      <c r="M100" s="1" t="e">
        <f>H100-#REF!</f>
        <v>#REF!</v>
      </c>
    </row>
    <row r="101" spans="1:13" ht="16.5" customHeight="1" x14ac:dyDescent="0.2">
      <c r="A101" s="210" t="s">
        <v>251</v>
      </c>
      <c r="B101" s="211"/>
      <c r="C101" s="211"/>
      <c r="D101" s="211"/>
      <c r="E101" s="199">
        <f>[1]BYDEPT!F101</f>
        <v>30969240</v>
      </c>
      <c r="F101" s="199">
        <f>[1]BYDEPT!AE101</f>
        <v>0</v>
      </c>
      <c r="G101" s="96">
        <f t="shared" si="27"/>
        <v>30969240</v>
      </c>
      <c r="H101" s="200">
        <f>[1]BYDEPT!BD101</f>
        <v>1011012</v>
      </c>
      <c r="I101" s="201">
        <f t="shared" si="24"/>
        <v>3.2645683265072049E-2</v>
      </c>
      <c r="J101" s="200">
        <f t="shared" si="28"/>
        <v>29958228</v>
      </c>
      <c r="L101" s="200"/>
      <c r="M101" s="1" t="e">
        <f>H101-#REF!</f>
        <v>#REF!</v>
      </c>
    </row>
    <row r="102" spans="1:13" ht="16.5" customHeight="1" x14ac:dyDescent="0.2">
      <c r="A102" s="210" t="s">
        <v>252</v>
      </c>
      <c r="B102" s="211"/>
      <c r="C102" s="211"/>
      <c r="D102" s="211"/>
      <c r="E102" s="199">
        <f>[1]BYDEPT!F102</f>
        <v>50000</v>
      </c>
      <c r="F102" s="199">
        <f>[1]BYDEPT!AE102</f>
        <v>0</v>
      </c>
      <c r="G102" s="96">
        <f t="shared" si="27"/>
        <v>50000</v>
      </c>
      <c r="H102" s="200">
        <f>[1]BYDEPT!BD102</f>
        <v>10808</v>
      </c>
      <c r="I102" s="201">
        <f t="shared" si="24"/>
        <v>0.21615999999999999</v>
      </c>
      <c r="J102" s="200">
        <f t="shared" si="28"/>
        <v>39192</v>
      </c>
      <c r="L102" s="200"/>
      <c r="M102" s="1" t="e">
        <f>H102-#REF!</f>
        <v>#REF!</v>
      </c>
    </row>
    <row r="103" spans="1:13" ht="15.75" customHeight="1" x14ac:dyDescent="0.2">
      <c r="A103" s="210" t="s">
        <v>253</v>
      </c>
      <c r="B103" s="211"/>
      <c r="C103" s="211"/>
      <c r="D103" s="211"/>
      <c r="E103" s="199">
        <f>[1]BYDEPT!F103</f>
        <v>39759341</v>
      </c>
      <c r="F103" s="199">
        <f>[1]BYDEPT!AE103</f>
        <v>0</v>
      </c>
      <c r="G103" s="96">
        <f t="shared" si="27"/>
        <v>39759341</v>
      </c>
      <c r="H103" s="200">
        <f>[1]BYDEPT!BD103</f>
        <v>37476061</v>
      </c>
      <c r="I103" s="201">
        <f t="shared" si="24"/>
        <v>0.94257248881464106</v>
      </c>
      <c r="J103" s="200">
        <f t="shared" si="28"/>
        <v>2283280</v>
      </c>
      <c r="L103" s="200"/>
      <c r="M103" s="1" t="e">
        <f>H103-#REF!</f>
        <v>#REF!</v>
      </c>
    </row>
    <row r="104" spans="1:13" ht="16.5" customHeight="1" x14ac:dyDescent="0.2">
      <c r="A104" s="210" t="s">
        <v>254</v>
      </c>
      <c r="B104" s="211"/>
      <c r="C104" s="211"/>
      <c r="D104" s="211"/>
      <c r="E104" s="199">
        <f>[1]BYDEPT!F104</f>
        <v>200000</v>
      </c>
      <c r="F104" s="199">
        <f>[1]BYDEPT!AE104</f>
        <v>0</v>
      </c>
      <c r="G104" s="96">
        <f t="shared" si="27"/>
        <v>200000</v>
      </c>
      <c r="H104" s="200">
        <f>[1]BYDEPT!BD104</f>
        <v>0</v>
      </c>
      <c r="I104" s="201">
        <f t="shared" si="24"/>
        <v>0</v>
      </c>
      <c r="J104" s="200">
        <f t="shared" si="28"/>
        <v>200000</v>
      </c>
      <c r="L104" s="200"/>
      <c r="M104" s="1" t="e">
        <f>H104-#REF!</f>
        <v>#REF!</v>
      </c>
    </row>
    <row r="105" spans="1:13" ht="14.25" hidden="1" customHeight="1" x14ac:dyDescent="0.2">
      <c r="A105" s="95"/>
      <c r="B105" s="13"/>
      <c r="C105" s="13"/>
      <c r="D105" s="13"/>
      <c r="E105" s="199"/>
      <c r="F105" s="12"/>
      <c r="G105" s="96"/>
      <c r="H105" s="212"/>
      <c r="I105" s="213"/>
      <c r="J105" s="212"/>
      <c r="L105" s="212"/>
    </row>
    <row r="106" spans="1:13" ht="16.5" customHeight="1" x14ac:dyDescent="0.2">
      <c r="A106" s="117" t="s">
        <v>127</v>
      </c>
      <c r="B106" s="39"/>
      <c r="C106" s="39"/>
      <c r="D106" s="39"/>
      <c r="E106" s="199">
        <f>[1]BYDEPT!F106</f>
        <v>5500000</v>
      </c>
      <c r="F106" s="199">
        <f>[1]BYDEPT!AE106</f>
        <v>0</v>
      </c>
      <c r="G106" s="96">
        <f t="shared" ref="G106:G109" si="29">E106+F106</f>
        <v>5500000</v>
      </c>
      <c r="H106" s="200">
        <f>[1]BYDEPT!BD106</f>
        <v>199117</v>
      </c>
      <c r="I106" s="201">
        <f t="shared" ref="I106:I109" si="30">H106/G106</f>
        <v>3.6203090909090907E-2</v>
      </c>
      <c r="J106" s="200">
        <f t="shared" ref="J106:J109" si="31">G106-H106</f>
        <v>5300883</v>
      </c>
      <c r="K106" s="91"/>
      <c r="L106" s="200"/>
    </row>
    <row r="107" spans="1:13" ht="16.5" customHeight="1" x14ac:dyDescent="0.2">
      <c r="A107" s="208" t="s">
        <v>255</v>
      </c>
      <c r="B107" s="209"/>
      <c r="C107" s="209"/>
      <c r="D107" s="209"/>
      <c r="E107" s="199">
        <f>[1]BYDEPT!F107</f>
        <v>89101603</v>
      </c>
      <c r="F107" s="199">
        <f>[1]BYDEPT!AE107</f>
        <v>0</v>
      </c>
      <c r="G107" s="96">
        <f t="shared" si="29"/>
        <v>89101603</v>
      </c>
      <c r="H107" s="200">
        <f>[1]BYDEPT!BD107</f>
        <v>12101270</v>
      </c>
      <c r="I107" s="201">
        <f t="shared" si="30"/>
        <v>0.1358142793457936</v>
      </c>
      <c r="J107" s="200">
        <f t="shared" si="31"/>
        <v>77000333</v>
      </c>
      <c r="K107" s="91"/>
      <c r="L107" s="200"/>
    </row>
    <row r="108" spans="1:13" ht="16.5" customHeight="1" x14ac:dyDescent="0.2">
      <c r="A108" s="117" t="s">
        <v>126</v>
      </c>
      <c r="B108" s="39"/>
      <c r="C108" s="39"/>
      <c r="D108" s="39"/>
      <c r="E108" s="199">
        <f>[1]BYDEPT!F108</f>
        <v>15755000</v>
      </c>
      <c r="F108" s="199">
        <f>[1]BYDEPT!AE108</f>
        <v>0</v>
      </c>
      <c r="G108" s="96">
        <f t="shared" si="29"/>
        <v>15755000</v>
      </c>
      <c r="H108" s="200">
        <f>[1]BYDEPT!BD108</f>
        <v>5610334</v>
      </c>
      <c r="I108" s="201">
        <f t="shared" si="30"/>
        <v>0.35609863535385594</v>
      </c>
      <c r="J108" s="200">
        <f t="shared" si="31"/>
        <v>10144666</v>
      </c>
      <c r="L108" s="200"/>
    </row>
    <row r="109" spans="1:13" ht="16.5" customHeight="1" x14ac:dyDescent="0.2">
      <c r="A109" s="208" t="s">
        <v>129</v>
      </c>
      <c r="B109" s="209"/>
      <c r="C109" s="209"/>
      <c r="D109" s="209"/>
      <c r="E109" s="199">
        <f>[1]BYDEPT!F109</f>
        <v>141918066</v>
      </c>
      <c r="F109" s="199">
        <f>[1]BYDEPT!AE109</f>
        <v>0</v>
      </c>
      <c r="G109" s="96">
        <f t="shared" si="29"/>
        <v>141918066</v>
      </c>
      <c r="H109" s="200">
        <f>[1]BYDEPT!BD109</f>
        <v>45285431</v>
      </c>
      <c r="I109" s="201">
        <f t="shared" si="30"/>
        <v>0.31909560407904658</v>
      </c>
      <c r="J109" s="200">
        <f t="shared" si="31"/>
        <v>96632635</v>
      </c>
      <c r="L109" s="200"/>
    </row>
    <row r="110" spans="1:13" ht="9" customHeight="1" x14ac:dyDescent="0.2">
      <c r="A110" s="214"/>
      <c r="B110" s="70"/>
      <c r="C110" s="36"/>
      <c r="D110" s="70"/>
      <c r="E110" s="215"/>
      <c r="F110" s="215"/>
      <c r="G110" s="216"/>
      <c r="H110" s="217"/>
      <c r="I110" s="213"/>
      <c r="J110" s="217"/>
      <c r="L110" s="217"/>
    </row>
    <row r="111" spans="1:13" ht="16.5" customHeight="1" x14ac:dyDescent="0.2">
      <c r="A111" s="101" t="s">
        <v>256</v>
      </c>
      <c r="B111" s="69"/>
      <c r="C111" s="176"/>
      <c r="D111" s="218"/>
      <c r="E111" s="42">
        <f>SUM(E112:E116)+SUM(E119:E121)</f>
        <v>918013048</v>
      </c>
      <c r="F111" s="42">
        <f>SUM(F112:F116)+SUM(F119:F121)</f>
        <v>0</v>
      </c>
      <c r="G111" s="106">
        <f>SUM(G112:G116)+SUM(G119:G121)</f>
        <v>918013048</v>
      </c>
      <c r="H111" s="219">
        <f>SUM(H112:H116)+SUM(H119:H121)</f>
        <v>875395329</v>
      </c>
      <c r="I111" s="220">
        <f t="shared" ref="I111:I121" si="32">H111/G111</f>
        <v>0.95357612934495017</v>
      </c>
      <c r="J111" s="219">
        <f>SUM(J112:J116)+SUM(J119:J121)</f>
        <v>42617719</v>
      </c>
      <c r="L111" s="219"/>
    </row>
    <row r="112" spans="1:13" ht="16.5" customHeight="1" x14ac:dyDescent="0.2">
      <c r="A112" s="20" t="s">
        <v>257</v>
      </c>
      <c r="B112" s="2"/>
      <c r="C112" s="30"/>
      <c r="D112" s="19"/>
      <c r="E112" s="199">
        <f>[1]BYDEPT!F112</f>
        <v>37870798</v>
      </c>
      <c r="F112" s="199">
        <f>[1]BYDEPT!AE112</f>
        <v>0</v>
      </c>
      <c r="G112" s="96">
        <f t="shared" ref="G112:G115" si="33">E112+F112</f>
        <v>37870798</v>
      </c>
      <c r="H112" s="200">
        <f>[1]BYDEPT!BD112</f>
        <v>38365758</v>
      </c>
      <c r="I112" s="201">
        <f t="shared" si="32"/>
        <v>1.0130697008285909</v>
      </c>
      <c r="J112" s="200">
        <f t="shared" ref="J112:J115" si="34">G112-H112</f>
        <v>-494960</v>
      </c>
      <c r="L112" s="200"/>
    </row>
    <row r="113" spans="1:16" ht="16.5" customHeight="1" x14ac:dyDescent="0.2">
      <c r="A113" s="221" t="s">
        <v>258</v>
      </c>
      <c r="B113" s="13"/>
      <c r="C113" s="12"/>
      <c r="D113" s="146"/>
      <c r="E113" s="199">
        <f>[1]BYDEPT!F113</f>
        <v>486885005</v>
      </c>
      <c r="F113" s="199">
        <f>[1]BYDEPT!AE113</f>
        <v>0</v>
      </c>
      <c r="G113" s="96">
        <f t="shared" si="33"/>
        <v>486885005</v>
      </c>
      <c r="H113" s="200">
        <f>[1]BYDEPT!BD113</f>
        <v>486885005</v>
      </c>
      <c r="I113" s="201">
        <f t="shared" si="32"/>
        <v>1</v>
      </c>
      <c r="J113" s="200">
        <f t="shared" si="34"/>
        <v>0</v>
      </c>
      <c r="L113" s="200"/>
    </row>
    <row r="114" spans="1:16" ht="16.5" customHeight="1" x14ac:dyDescent="0.2">
      <c r="A114" s="18" t="s">
        <v>118</v>
      </c>
      <c r="B114" s="18"/>
      <c r="C114" s="30"/>
      <c r="D114" s="19"/>
      <c r="E114" s="199">
        <f>[1]BYDEPT!F114</f>
        <v>480</v>
      </c>
      <c r="F114" s="199">
        <f>[1]BYDEPT!AE114</f>
        <v>0</v>
      </c>
      <c r="G114" s="96">
        <f t="shared" si="33"/>
        <v>480</v>
      </c>
      <c r="H114" s="200">
        <f>[1]BYDEPT!BD114</f>
        <v>480</v>
      </c>
      <c r="I114" s="201">
        <f t="shared" si="32"/>
        <v>1</v>
      </c>
      <c r="J114" s="200">
        <f t="shared" si="34"/>
        <v>0</v>
      </c>
      <c r="L114" s="200"/>
    </row>
    <row r="115" spans="1:16" ht="16.5" hidden="1" customHeight="1" x14ac:dyDescent="0.2">
      <c r="A115" s="222" t="s">
        <v>259</v>
      </c>
      <c r="B115" s="30"/>
      <c r="C115" s="30"/>
      <c r="D115" s="30"/>
      <c r="E115" s="199">
        <f>[1]BYDEPT!F115</f>
        <v>0</v>
      </c>
      <c r="F115" s="199">
        <f>[1]BYDEPT!AE115</f>
        <v>0</v>
      </c>
      <c r="G115" s="96">
        <f t="shared" si="33"/>
        <v>0</v>
      </c>
      <c r="H115" s="200">
        <f>[1]BYDEPT!BD115</f>
        <v>0</v>
      </c>
      <c r="I115" s="201"/>
      <c r="J115" s="200">
        <f t="shared" si="34"/>
        <v>0</v>
      </c>
      <c r="L115" s="200"/>
    </row>
    <row r="116" spans="1:16" ht="16.5" customHeight="1" x14ac:dyDescent="0.2">
      <c r="A116" s="20" t="s">
        <v>260</v>
      </c>
      <c r="B116" s="19"/>
      <c r="C116" s="19"/>
      <c r="D116" s="19"/>
      <c r="E116" s="54">
        <f>SUM(E117:E118)</f>
        <v>22114600</v>
      </c>
      <c r="F116" s="54">
        <f>SUM(F117:F118)</f>
        <v>0</v>
      </c>
      <c r="G116" s="109">
        <f>SUM(G117:G118)</f>
        <v>22114600</v>
      </c>
      <c r="H116" s="223">
        <f>SUM(H117:H118)</f>
        <v>10834030</v>
      </c>
      <c r="I116" s="204">
        <f t="shared" si="32"/>
        <v>0.48990395485335481</v>
      </c>
      <c r="J116" s="223">
        <f>SUM(J117:J118)</f>
        <v>11280570</v>
      </c>
      <c r="L116" s="223"/>
    </row>
    <row r="117" spans="1:16" ht="16.5" customHeight="1" x14ac:dyDescent="0.2">
      <c r="A117" s="20" t="s">
        <v>261</v>
      </c>
      <c r="B117" s="19"/>
      <c r="C117" s="19"/>
      <c r="D117" s="19"/>
      <c r="E117" s="199">
        <f>[1]BYDEPT!F117</f>
        <v>13090992</v>
      </c>
      <c r="F117" s="199">
        <f>[1]BYDEPT!AE117</f>
        <v>0</v>
      </c>
      <c r="G117" s="96">
        <f t="shared" ref="G117:G121" si="35">E117+F117</f>
        <v>13090992</v>
      </c>
      <c r="H117" s="200">
        <f>[1]BYDEPT!BD117</f>
        <v>3012324</v>
      </c>
      <c r="I117" s="201">
        <f t="shared" si="32"/>
        <v>0.23010662599136872</v>
      </c>
      <c r="J117" s="200">
        <f t="shared" ref="J117:J121" si="36">G117-H117</f>
        <v>10078668</v>
      </c>
      <c r="L117" s="200"/>
    </row>
    <row r="118" spans="1:16" ht="16.5" customHeight="1" x14ac:dyDescent="0.2">
      <c r="A118" s="20" t="s">
        <v>262</v>
      </c>
      <c r="B118" s="19"/>
      <c r="C118" s="19"/>
      <c r="D118" s="19"/>
      <c r="E118" s="199">
        <f>[1]BYDEPT!F118</f>
        <v>9023608</v>
      </c>
      <c r="F118" s="199">
        <f>[1]BYDEPT!AE118</f>
        <v>0</v>
      </c>
      <c r="G118" s="96">
        <f t="shared" si="35"/>
        <v>9023608</v>
      </c>
      <c r="H118" s="200">
        <f>[1]BYDEPT!BD118</f>
        <v>7821706</v>
      </c>
      <c r="I118" s="201">
        <f t="shared" si="32"/>
        <v>0.86680471935394354</v>
      </c>
      <c r="J118" s="200">
        <f t="shared" si="36"/>
        <v>1201902</v>
      </c>
      <c r="L118" s="200"/>
    </row>
    <row r="119" spans="1:16" ht="15.75" customHeight="1" x14ac:dyDescent="0.2">
      <c r="A119" s="104" t="s">
        <v>119</v>
      </c>
      <c r="B119" s="18"/>
      <c r="C119" s="18"/>
      <c r="D119" s="18"/>
      <c r="E119" s="199">
        <f>[1]BYDEPT!F119</f>
        <v>16765165</v>
      </c>
      <c r="F119" s="199">
        <f>[1]BYDEPT!AE119</f>
        <v>0</v>
      </c>
      <c r="G119" s="96">
        <f t="shared" si="35"/>
        <v>16765165</v>
      </c>
      <c r="H119" s="200">
        <f>[1]BYDEPT!BD119</f>
        <v>0</v>
      </c>
      <c r="I119" s="201">
        <f t="shared" si="32"/>
        <v>0</v>
      </c>
      <c r="J119" s="200">
        <f t="shared" si="36"/>
        <v>16765165</v>
      </c>
      <c r="L119" s="200"/>
    </row>
    <row r="120" spans="1:16" ht="16.5" customHeight="1" x14ac:dyDescent="0.2">
      <c r="A120" s="104" t="s">
        <v>120</v>
      </c>
      <c r="B120" s="18"/>
      <c r="C120" s="18"/>
      <c r="D120" s="18"/>
      <c r="E120" s="199">
        <f>[1]BYDEPT!F120</f>
        <v>334877000</v>
      </c>
      <c r="F120" s="199">
        <f>[1]BYDEPT!AE120</f>
        <v>0</v>
      </c>
      <c r="G120" s="96">
        <f t="shared" si="35"/>
        <v>334877000</v>
      </c>
      <c r="H120" s="200">
        <f>[1]BYDEPT!BD120</f>
        <v>334877000</v>
      </c>
      <c r="I120" s="201">
        <f t="shared" si="32"/>
        <v>1</v>
      </c>
      <c r="J120" s="200">
        <f t="shared" si="36"/>
        <v>0</v>
      </c>
      <c r="L120" s="200"/>
    </row>
    <row r="121" spans="1:16" ht="16.5" customHeight="1" x14ac:dyDescent="0.2">
      <c r="A121" s="212" t="s">
        <v>263</v>
      </c>
      <c r="B121" s="146"/>
      <c r="C121" s="146"/>
      <c r="D121" s="146"/>
      <c r="E121" s="199">
        <f>[1]BYDEPT!F121</f>
        <v>19500000</v>
      </c>
      <c r="F121" s="199">
        <f>[1]BYDEPT!AE121</f>
        <v>0</v>
      </c>
      <c r="G121" s="96">
        <f t="shared" si="35"/>
        <v>19500000</v>
      </c>
      <c r="H121" s="200">
        <f>[1]BYDEPT!BD121</f>
        <v>4433056</v>
      </c>
      <c r="I121" s="201">
        <f t="shared" si="32"/>
        <v>0.22733620512820513</v>
      </c>
      <c r="J121" s="200">
        <f t="shared" si="36"/>
        <v>15066944</v>
      </c>
      <c r="L121" s="200"/>
    </row>
    <row r="122" spans="1:16" ht="8.25" customHeight="1" x14ac:dyDescent="0.2">
      <c r="A122" s="16"/>
      <c r="B122" s="16"/>
      <c r="C122" s="16"/>
      <c r="D122" s="16"/>
      <c r="E122" s="199"/>
      <c r="F122" s="199"/>
      <c r="G122" s="96"/>
      <c r="H122" s="200"/>
      <c r="I122" s="201"/>
      <c r="J122" s="200"/>
      <c r="L122" s="200"/>
    </row>
    <row r="123" spans="1:16" ht="15.95" customHeight="1" x14ac:dyDescent="0.2">
      <c r="A123" s="101" t="s">
        <v>121</v>
      </c>
      <c r="B123" s="69"/>
      <c r="C123" s="69"/>
      <c r="D123" s="69"/>
      <c r="E123" s="224">
        <f>E111+E7</f>
        <v>3350000000</v>
      </c>
      <c r="F123" s="224">
        <f>F111+F7</f>
        <v>0</v>
      </c>
      <c r="G123" s="111">
        <f>G111+G7</f>
        <v>3350000000</v>
      </c>
      <c r="H123" s="225">
        <f>H111+H7</f>
        <v>2721521197</v>
      </c>
      <c r="I123" s="226">
        <f>H123/G123</f>
        <v>0.81239438716417911</v>
      </c>
      <c r="J123" s="225">
        <f>J111+J7</f>
        <v>628478803</v>
      </c>
      <c r="L123" s="219"/>
    </row>
    <row r="124" spans="1:16" s="94" customFormat="1" ht="6.75" customHeight="1" x14ac:dyDescent="0.2">
      <c r="A124" s="101"/>
      <c r="B124" s="69"/>
      <c r="C124" s="69"/>
      <c r="D124" s="69"/>
      <c r="E124" s="36"/>
      <c r="F124" s="36"/>
      <c r="G124" s="113"/>
      <c r="H124" s="227"/>
      <c r="I124" s="228"/>
      <c r="J124" s="227"/>
      <c r="L124" s="227"/>
      <c r="M124" s="31"/>
      <c r="N124" s="31"/>
      <c r="O124" s="31"/>
      <c r="P124" s="31"/>
    </row>
    <row r="125" spans="1:16" s="94" customFormat="1" ht="16.5" customHeight="1" x14ac:dyDescent="0.2">
      <c r="A125" s="101" t="s">
        <v>264</v>
      </c>
      <c r="B125" s="69"/>
      <c r="C125" s="69"/>
      <c r="D125" s="69"/>
      <c r="E125" s="224">
        <f>E126+E230+E232</f>
        <v>0</v>
      </c>
      <c r="F125" s="112">
        <f>F126+F230+F232</f>
        <v>0</v>
      </c>
      <c r="G125" s="111">
        <f>G126+G230+G232</f>
        <v>0</v>
      </c>
      <c r="H125" s="225">
        <f>H126+H230+H232</f>
        <v>27444562</v>
      </c>
      <c r="I125" s="226"/>
      <c r="J125" s="225">
        <f>J126+J230+J232</f>
        <v>-27444562</v>
      </c>
      <c r="K125" s="198"/>
      <c r="L125" s="219"/>
      <c r="M125" s="31"/>
      <c r="N125" s="31"/>
      <c r="O125" s="31"/>
      <c r="P125" s="31"/>
    </row>
    <row r="126" spans="1:16" s="94" customFormat="1" ht="29.25" customHeight="1" x14ac:dyDescent="0.2">
      <c r="A126" s="229" t="s">
        <v>265</v>
      </c>
      <c r="B126" s="230">
        <f>B127+B216</f>
        <v>107978126.01199998</v>
      </c>
      <c r="C126" s="230">
        <f t="shared" ref="C126:H126" si="37">C127+C216</f>
        <v>0</v>
      </c>
      <c r="D126" s="231">
        <f t="shared" si="37"/>
        <v>107978126.01199998</v>
      </c>
      <c r="E126" s="42">
        <f t="shared" si="37"/>
        <v>0</v>
      </c>
      <c r="F126" s="107">
        <f t="shared" si="37"/>
        <v>0</v>
      </c>
      <c r="G126" s="106">
        <f t="shared" si="37"/>
        <v>0</v>
      </c>
      <c r="H126" s="219">
        <f t="shared" si="37"/>
        <v>23135322</v>
      </c>
      <c r="I126" s="220"/>
      <c r="J126" s="219">
        <f t="shared" ref="J126:K126" si="38">J127+J216</f>
        <v>-23135322</v>
      </c>
      <c r="K126" s="198">
        <f t="shared" si="38"/>
        <v>0</v>
      </c>
      <c r="L126" s="219">
        <f>L127+L216</f>
        <v>84842804.01199998</v>
      </c>
      <c r="M126" s="31"/>
      <c r="N126" s="31"/>
      <c r="O126" s="31"/>
      <c r="P126" s="31"/>
    </row>
    <row r="127" spans="1:16" s="94" customFormat="1" ht="18.75" customHeight="1" x14ac:dyDescent="0.2">
      <c r="A127" s="115" t="s">
        <v>266</v>
      </c>
      <c r="B127" s="194">
        <f t="shared" ref="B127:H127" si="39">SUM(B128:B134)+SUM(B137:B142)+SUM(B146:B148)+SUM(B151:B152)+SUM(B155:B171)</f>
        <v>29486826.653999995</v>
      </c>
      <c r="C127" s="194">
        <f t="shared" si="39"/>
        <v>0</v>
      </c>
      <c r="D127" s="194">
        <f t="shared" si="39"/>
        <v>29486826.653999995</v>
      </c>
      <c r="E127" s="194">
        <f t="shared" si="39"/>
        <v>0</v>
      </c>
      <c r="F127" s="232">
        <f t="shared" si="39"/>
        <v>0</v>
      </c>
      <c r="G127" s="195">
        <f t="shared" si="39"/>
        <v>0</v>
      </c>
      <c r="H127" s="196">
        <f t="shared" si="39"/>
        <v>9805590</v>
      </c>
      <c r="I127" s="233"/>
      <c r="J127" s="196">
        <f>SUM(J128:J134)+SUM(J137:J142)+SUM(J146:J148)+SUM(J151:J152)+SUM(J155:J171)</f>
        <v>-9805590</v>
      </c>
      <c r="L127" s="196">
        <f>SUM(L128:L134)+SUM(L137:L142)+SUM(L146:L148)+SUM(L151:L152)+SUM(L155:L171)</f>
        <v>19681236.653999995</v>
      </c>
      <c r="M127" s="31"/>
      <c r="N127" s="31"/>
      <c r="O127" s="31"/>
      <c r="P127" s="31"/>
    </row>
    <row r="128" spans="1:16" ht="18" hidden="1" customHeight="1" x14ac:dyDescent="0.2">
      <c r="A128" s="117" t="s">
        <v>40</v>
      </c>
      <c r="B128" s="13"/>
      <c r="C128" s="13"/>
      <c r="D128" s="13">
        <f>SUM(B128:C128)</f>
        <v>0</v>
      </c>
      <c r="E128" s="199"/>
      <c r="F128" s="97"/>
      <c r="G128" s="96">
        <f t="shared" ref="G128:G133" si="40">E128+F128</f>
        <v>0</v>
      </c>
      <c r="H128" s="200">
        <f>[1]BYDEPT!BD128</f>
        <v>0</v>
      </c>
      <c r="I128" s="234"/>
      <c r="J128" s="200">
        <f t="shared" ref="J128:J133" si="41">G128-H128</f>
        <v>0</v>
      </c>
      <c r="L128" s="200">
        <f>B128-H128</f>
        <v>0</v>
      </c>
    </row>
    <row r="129" spans="1:12" ht="16.5" hidden="1" customHeight="1" x14ac:dyDescent="0.2">
      <c r="A129" s="117" t="s">
        <v>41</v>
      </c>
      <c r="B129" s="13"/>
      <c r="C129" s="13"/>
      <c r="D129" s="13">
        <f t="shared" ref="D129:D133" si="42">SUM(B129:C129)</f>
        <v>0</v>
      </c>
      <c r="E129" s="199"/>
      <c r="F129" s="97"/>
      <c r="G129" s="96">
        <f t="shared" si="40"/>
        <v>0</v>
      </c>
      <c r="H129" s="200">
        <f>[1]BYDEPT!BD129</f>
        <v>0</v>
      </c>
      <c r="I129" s="234"/>
      <c r="J129" s="200">
        <f t="shared" si="41"/>
        <v>0</v>
      </c>
      <c r="L129" s="200">
        <f>B129-H129</f>
        <v>0</v>
      </c>
    </row>
    <row r="130" spans="1:12" ht="17.25" customHeight="1" x14ac:dyDescent="0.2">
      <c r="A130" s="117" t="s">
        <v>42</v>
      </c>
      <c r="B130" s="13">
        <f>'[1]2016Cont.'!BF17</f>
        <v>199488</v>
      </c>
      <c r="C130" s="13"/>
      <c r="D130" s="13">
        <f t="shared" si="42"/>
        <v>199488</v>
      </c>
      <c r="E130" s="199"/>
      <c r="F130" s="97"/>
      <c r="G130" s="96">
        <f t="shared" si="40"/>
        <v>0</v>
      </c>
      <c r="H130" s="200">
        <f>[1]BYDEPT!BD130</f>
        <v>0</v>
      </c>
      <c r="I130" s="234"/>
      <c r="J130" s="200">
        <f t="shared" si="41"/>
        <v>0</v>
      </c>
      <c r="L130" s="200">
        <f>B130-H130</f>
        <v>199488</v>
      </c>
    </row>
    <row r="131" spans="1:12" ht="16.5" customHeight="1" x14ac:dyDescent="0.2">
      <c r="A131" s="117" t="s">
        <v>43</v>
      </c>
      <c r="B131" s="13">
        <f>'[1]2016Cont.'!BF20</f>
        <v>100000</v>
      </c>
      <c r="C131" s="235"/>
      <c r="D131" s="13">
        <f t="shared" si="42"/>
        <v>100000</v>
      </c>
      <c r="E131" s="199"/>
      <c r="F131" s="97"/>
      <c r="G131" s="96">
        <f t="shared" si="40"/>
        <v>0</v>
      </c>
      <c r="H131" s="200">
        <f>[1]BYDEPT!BD131</f>
        <v>0</v>
      </c>
      <c r="I131" s="234"/>
      <c r="J131" s="200">
        <f t="shared" si="41"/>
        <v>0</v>
      </c>
      <c r="L131" s="200">
        <f>D131-H131</f>
        <v>100000</v>
      </c>
    </row>
    <row r="132" spans="1:12" ht="16.5" customHeight="1" x14ac:dyDescent="0.2">
      <c r="A132" s="117" t="s">
        <v>44</v>
      </c>
      <c r="B132" s="13">
        <f>'[1]2016Cont.'!BI22-'[1]2016Cont.'!BE22</f>
        <v>3400</v>
      </c>
      <c r="C132" s="235"/>
      <c r="D132" s="13">
        <f t="shared" si="42"/>
        <v>3400</v>
      </c>
      <c r="E132" s="199"/>
      <c r="F132" s="97"/>
      <c r="G132" s="96">
        <f t="shared" si="40"/>
        <v>0</v>
      </c>
      <c r="H132" s="200">
        <f>[1]BYDEPT!BD132</f>
        <v>0</v>
      </c>
      <c r="I132" s="234"/>
      <c r="J132" s="200">
        <f t="shared" si="41"/>
        <v>0</v>
      </c>
      <c r="L132" s="200">
        <f>D132-H132</f>
        <v>3400</v>
      </c>
    </row>
    <row r="133" spans="1:12" ht="16.5" hidden="1" customHeight="1" x14ac:dyDescent="0.2">
      <c r="A133" s="117" t="s">
        <v>45</v>
      </c>
      <c r="B133" s="13"/>
      <c r="C133" s="235"/>
      <c r="D133" s="13">
        <f t="shared" si="42"/>
        <v>0</v>
      </c>
      <c r="E133" s="199"/>
      <c r="F133" s="97"/>
      <c r="G133" s="96">
        <f t="shared" si="40"/>
        <v>0</v>
      </c>
      <c r="H133" s="200">
        <f>[1]BYDEPT!BD133</f>
        <v>0</v>
      </c>
      <c r="I133" s="234"/>
      <c r="J133" s="200">
        <f t="shared" si="41"/>
        <v>0</v>
      </c>
      <c r="L133" s="200">
        <f>D133-H133</f>
        <v>0</v>
      </c>
    </row>
    <row r="134" spans="1:12" ht="15.75" customHeight="1" x14ac:dyDescent="0.2">
      <c r="A134" s="117" t="s">
        <v>225</v>
      </c>
      <c r="B134" s="199">
        <f t="shared" ref="B134:H134" si="43">SUM(B135:B136)</f>
        <v>1486306.8769999929</v>
      </c>
      <c r="C134" s="236">
        <f t="shared" si="43"/>
        <v>0</v>
      </c>
      <c r="D134" s="199">
        <f t="shared" si="43"/>
        <v>1486306.8769999929</v>
      </c>
      <c r="E134" s="199">
        <f t="shared" si="43"/>
        <v>0</v>
      </c>
      <c r="F134" s="97">
        <f t="shared" si="43"/>
        <v>0</v>
      </c>
      <c r="G134" s="96">
        <f t="shared" si="43"/>
        <v>0</v>
      </c>
      <c r="H134" s="200">
        <f t="shared" si="43"/>
        <v>1314375</v>
      </c>
      <c r="I134" s="234"/>
      <c r="J134" s="200">
        <f>SUM(J135:J136)</f>
        <v>-1314375</v>
      </c>
      <c r="L134" s="200">
        <f>SUM(L135:L136)</f>
        <v>171931.87699999294</v>
      </c>
    </row>
    <row r="135" spans="1:12" ht="15.75" hidden="1" customHeight="1" x14ac:dyDescent="0.2">
      <c r="A135" s="117" t="s">
        <v>46</v>
      </c>
      <c r="B135" s="13">
        <f>'[1]2016Cont.'!BF38+'[1]2016Cont.'!BH38+'[1]2016Cont.'!BH42</f>
        <v>1474306.8770000003</v>
      </c>
      <c r="C135" s="235"/>
      <c r="D135" s="13">
        <f t="shared" ref="D135:D141" si="44">SUM(B135:C135)</f>
        <v>1474306.8770000003</v>
      </c>
      <c r="E135" s="199"/>
      <c r="F135" s="97"/>
      <c r="G135" s="96">
        <f t="shared" ref="G135:G141" si="45">E135+F135</f>
        <v>0</v>
      </c>
      <c r="H135" s="200">
        <f>[1]BYDEPT!BD135</f>
        <v>1314375</v>
      </c>
      <c r="I135" s="234"/>
      <c r="J135" s="200">
        <f t="shared" ref="J135:J141" si="46">G135-H135</f>
        <v>-1314375</v>
      </c>
      <c r="L135" s="200">
        <f t="shared" ref="L135:L141" si="47">D135-H135</f>
        <v>159931.87700000033</v>
      </c>
    </row>
    <row r="136" spans="1:12" ht="16.5" hidden="1" customHeight="1" x14ac:dyDescent="0.2">
      <c r="A136" s="117" t="s">
        <v>47</v>
      </c>
      <c r="B136" s="13">
        <f>'[1]2016Cont.'!BH39</f>
        <v>11999.999999992608</v>
      </c>
      <c r="C136" s="235"/>
      <c r="D136" s="13">
        <f t="shared" si="44"/>
        <v>11999.999999992608</v>
      </c>
      <c r="E136" s="199"/>
      <c r="F136" s="97"/>
      <c r="G136" s="96">
        <f t="shared" si="45"/>
        <v>0</v>
      </c>
      <c r="H136" s="200">
        <f>[1]BYDEPT!BD136</f>
        <v>0</v>
      </c>
      <c r="I136" s="234"/>
      <c r="J136" s="200">
        <f t="shared" si="46"/>
        <v>0</v>
      </c>
      <c r="L136" s="200">
        <f t="shared" si="47"/>
        <v>11999.999999992608</v>
      </c>
    </row>
    <row r="137" spans="1:12" ht="16.5" customHeight="1" x14ac:dyDescent="0.2">
      <c r="A137" s="117" t="s">
        <v>226</v>
      </c>
      <c r="B137" s="13">
        <f>'[1]2016Cont.'!BI46-'[1]2016Cont.'!BE46</f>
        <v>737407.08000000007</v>
      </c>
      <c r="C137" s="235"/>
      <c r="D137" s="13">
        <f t="shared" si="44"/>
        <v>737407.08000000007</v>
      </c>
      <c r="E137" s="199"/>
      <c r="F137" s="97"/>
      <c r="G137" s="96">
        <f t="shared" si="45"/>
        <v>0</v>
      </c>
      <c r="H137" s="200">
        <f>[1]BYDEPT!BD137</f>
        <v>355558</v>
      </c>
      <c r="I137" s="234"/>
      <c r="J137" s="200">
        <f t="shared" si="46"/>
        <v>-355558</v>
      </c>
      <c r="L137" s="200">
        <f t="shared" si="47"/>
        <v>381849.08000000007</v>
      </c>
    </row>
    <row r="138" spans="1:12" ht="16.5" hidden="1" customHeight="1" x14ac:dyDescent="0.2">
      <c r="A138" s="117" t="s">
        <v>48</v>
      </c>
      <c r="B138" s="13"/>
      <c r="C138" s="235"/>
      <c r="D138" s="13">
        <f t="shared" si="44"/>
        <v>0</v>
      </c>
      <c r="E138" s="199"/>
      <c r="F138" s="97"/>
      <c r="G138" s="96">
        <f t="shared" si="45"/>
        <v>0</v>
      </c>
      <c r="H138" s="200">
        <f>[1]BYDEPT!BD138</f>
        <v>0</v>
      </c>
      <c r="I138" s="234"/>
      <c r="J138" s="200">
        <f t="shared" si="46"/>
        <v>0</v>
      </c>
      <c r="L138" s="200">
        <f t="shared" si="47"/>
        <v>0</v>
      </c>
    </row>
    <row r="139" spans="1:12" ht="16.5" hidden="1" customHeight="1" x14ac:dyDescent="0.2">
      <c r="A139" s="117" t="s">
        <v>227</v>
      </c>
      <c r="B139" s="13"/>
      <c r="C139" s="235"/>
      <c r="D139" s="13">
        <f t="shared" si="44"/>
        <v>0</v>
      </c>
      <c r="E139" s="199"/>
      <c r="F139" s="97"/>
      <c r="G139" s="96">
        <f t="shared" si="45"/>
        <v>0</v>
      </c>
      <c r="H139" s="200">
        <f>[1]BYDEPT!BD139</f>
        <v>0</v>
      </c>
      <c r="I139" s="234"/>
      <c r="J139" s="200">
        <f t="shared" si="46"/>
        <v>0</v>
      </c>
      <c r="L139" s="200">
        <f t="shared" si="47"/>
        <v>0</v>
      </c>
    </row>
    <row r="140" spans="1:12" ht="15" customHeight="1" x14ac:dyDescent="0.2">
      <c r="A140" s="117" t="s">
        <v>49</v>
      </c>
      <c r="B140" s="13">
        <f>'[1]2016Cont.'!BI58-'[1]2016Cont.'!BE58</f>
        <v>49999.999999999971</v>
      </c>
      <c r="C140" s="237"/>
      <c r="D140" s="13">
        <f t="shared" si="44"/>
        <v>49999.999999999971</v>
      </c>
      <c r="E140" s="199"/>
      <c r="F140" s="97"/>
      <c r="G140" s="96">
        <f t="shared" si="45"/>
        <v>0</v>
      </c>
      <c r="H140" s="200">
        <f>[1]BYDEPT!BD140</f>
        <v>0</v>
      </c>
      <c r="I140" s="234"/>
      <c r="J140" s="200">
        <f t="shared" si="46"/>
        <v>0</v>
      </c>
      <c r="L140" s="200">
        <f t="shared" si="47"/>
        <v>49999.999999999971</v>
      </c>
    </row>
    <row r="141" spans="1:12" ht="15" customHeight="1" x14ac:dyDescent="0.2">
      <c r="A141" s="117" t="s">
        <v>50</v>
      </c>
      <c r="B141" s="13">
        <f>'[1]2016Cont.'!BI71-'[1]2016Cont.'!BE71</f>
        <v>13836</v>
      </c>
      <c r="C141" s="235"/>
      <c r="D141" s="13">
        <f t="shared" si="44"/>
        <v>13836</v>
      </c>
      <c r="E141" s="199"/>
      <c r="F141" s="97"/>
      <c r="G141" s="96">
        <f t="shared" si="45"/>
        <v>0</v>
      </c>
      <c r="H141" s="200">
        <f>[1]BYDEPT!BD141</f>
        <v>0</v>
      </c>
      <c r="I141" s="234"/>
      <c r="J141" s="200">
        <f t="shared" si="46"/>
        <v>0</v>
      </c>
      <c r="L141" s="200">
        <f t="shared" si="47"/>
        <v>13836</v>
      </c>
    </row>
    <row r="142" spans="1:12" ht="15" customHeight="1" x14ac:dyDescent="0.2">
      <c r="A142" s="117" t="s">
        <v>228</v>
      </c>
      <c r="B142" s="13">
        <f t="shared" ref="B142:H142" si="48">SUM(B143:B144)</f>
        <v>157645</v>
      </c>
      <c r="C142" s="235">
        <f t="shared" si="48"/>
        <v>0</v>
      </c>
      <c r="D142" s="13">
        <f t="shared" si="48"/>
        <v>157645</v>
      </c>
      <c r="E142" s="199">
        <f t="shared" si="48"/>
        <v>0</v>
      </c>
      <c r="F142" s="97">
        <f t="shared" si="48"/>
        <v>0</v>
      </c>
      <c r="G142" s="96">
        <f t="shared" si="48"/>
        <v>0</v>
      </c>
      <c r="H142" s="200">
        <f t="shared" si="48"/>
        <v>157645</v>
      </c>
      <c r="I142" s="234"/>
      <c r="J142" s="200">
        <f>SUM(J143:J144)</f>
        <v>-157645</v>
      </c>
      <c r="L142" s="200">
        <f>SUM(L143:L144)</f>
        <v>0</v>
      </c>
    </row>
    <row r="143" spans="1:12" ht="15" hidden="1" customHeight="1" x14ac:dyDescent="0.2">
      <c r="A143" s="117" t="s">
        <v>46</v>
      </c>
      <c r="B143" s="13">
        <f>'[1]2016Cont.'!BI77-'[1]2016Cont.'!BE77</f>
        <v>157645</v>
      </c>
      <c r="C143" s="235"/>
      <c r="D143" s="13">
        <f t="shared" ref="D143:D147" si="49">SUM(B143:C143)</f>
        <v>157645</v>
      </c>
      <c r="E143" s="199"/>
      <c r="F143" s="97"/>
      <c r="G143" s="96">
        <f>E143+F143</f>
        <v>0</v>
      </c>
      <c r="H143" s="200">
        <f>[1]BYDEPT!BD143</f>
        <v>157645</v>
      </c>
      <c r="I143" s="234"/>
      <c r="J143" s="200">
        <f>G143-H143</f>
        <v>-157645</v>
      </c>
      <c r="L143" s="200">
        <f>D143-H143</f>
        <v>0</v>
      </c>
    </row>
    <row r="144" spans="1:12" ht="15" hidden="1" customHeight="1" x14ac:dyDescent="0.2">
      <c r="A144" s="117" t="s">
        <v>47</v>
      </c>
      <c r="B144" s="13"/>
      <c r="C144" s="235"/>
      <c r="D144" s="13">
        <f t="shared" si="49"/>
        <v>0</v>
      </c>
      <c r="E144" s="199"/>
      <c r="F144" s="97"/>
      <c r="G144" s="96">
        <f>E144+F144</f>
        <v>0</v>
      </c>
      <c r="H144" s="200">
        <f>[1]BYDEPT!BD144</f>
        <v>0</v>
      </c>
      <c r="I144" s="234"/>
      <c r="J144" s="200">
        <f>G144-H144</f>
        <v>0</v>
      </c>
      <c r="L144" s="200">
        <f>D144-H144</f>
        <v>0</v>
      </c>
    </row>
    <row r="145" spans="1:12" ht="15" hidden="1" customHeight="1" x14ac:dyDescent="0.2">
      <c r="A145" s="117" t="s">
        <v>51</v>
      </c>
      <c r="B145" s="13"/>
      <c r="C145" s="235"/>
      <c r="D145" s="13">
        <f t="shared" si="49"/>
        <v>0</v>
      </c>
      <c r="E145" s="199"/>
      <c r="F145" s="97"/>
      <c r="G145" s="96"/>
      <c r="H145" s="200">
        <f>[1]BYDEPT!BD145</f>
        <v>0</v>
      </c>
      <c r="I145" s="234"/>
      <c r="J145" s="200"/>
      <c r="L145" s="200"/>
    </row>
    <row r="146" spans="1:12" ht="15" customHeight="1" x14ac:dyDescent="0.2">
      <c r="A146" s="117" t="s">
        <v>52</v>
      </c>
      <c r="B146" s="13">
        <f>'[1]2016Cont.'!BI84-'[1]2016Cont.'!BE84</f>
        <v>299100</v>
      </c>
      <c r="C146" s="235"/>
      <c r="D146" s="13">
        <f t="shared" si="49"/>
        <v>299100</v>
      </c>
      <c r="E146" s="199"/>
      <c r="F146" s="97"/>
      <c r="G146" s="96">
        <f>E146+F146</f>
        <v>0</v>
      </c>
      <c r="H146" s="200">
        <f>[1]BYDEPT!BD146</f>
        <v>0</v>
      </c>
      <c r="I146" s="234"/>
      <c r="J146" s="200">
        <f>G146-H146</f>
        <v>0</v>
      </c>
      <c r="L146" s="200">
        <f>D146-H146</f>
        <v>299100</v>
      </c>
    </row>
    <row r="147" spans="1:12" ht="15" customHeight="1" x14ac:dyDescent="0.2">
      <c r="A147" s="117" t="s">
        <v>53</v>
      </c>
      <c r="B147" s="13">
        <f>'[1]2016Cont.'!BI93-'[1]2016Cont.'!BE93</f>
        <v>64375</v>
      </c>
      <c r="C147" s="235"/>
      <c r="D147" s="13">
        <f t="shared" si="49"/>
        <v>64375</v>
      </c>
      <c r="E147" s="199"/>
      <c r="F147" s="97"/>
      <c r="G147" s="96">
        <f>E147+F147</f>
        <v>0</v>
      </c>
      <c r="H147" s="200">
        <f>[1]BYDEPT!BD147</f>
        <v>0</v>
      </c>
      <c r="I147" s="234"/>
      <c r="J147" s="200">
        <f>G147-H147</f>
        <v>0</v>
      </c>
      <c r="L147" s="200">
        <f>D147-H147</f>
        <v>64375</v>
      </c>
    </row>
    <row r="148" spans="1:12" ht="15" hidden="1" customHeight="1" x14ac:dyDescent="0.2">
      <c r="A148" s="117" t="s">
        <v>229</v>
      </c>
      <c r="B148" s="13">
        <f t="shared" ref="B148:H148" si="50">SUM(B149:B150)</f>
        <v>0</v>
      </c>
      <c r="C148" s="235">
        <f t="shared" si="50"/>
        <v>0</v>
      </c>
      <c r="D148" s="13">
        <f t="shared" si="50"/>
        <v>0</v>
      </c>
      <c r="E148" s="199">
        <f t="shared" si="50"/>
        <v>0</v>
      </c>
      <c r="F148" s="97">
        <f t="shared" si="50"/>
        <v>0</v>
      </c>
      <c r="G148" s="96">
        <f t="shared" si="50"/>
        <v>0</v>
      </c>
      <c r="H148" s="200">
        <f t="shared" si="50"/>
        <v>0</v>
      </c>
      <c r="I148" s="234"/>
      <c r="J148" s="200">
        <f>SUM(J149:J150)</f>
        <v>0</v>
      </c>
      <c r="L148" s="200">
        <f>B148-H148</f>
        <v>0</v>
      </c>
    </row>
    <row r="149" spans="1:12" ht="15" hidden="1" customHeight="1" x14ac:dyDescent="0.2">
      <c r="A149" s="117" t="s">
        <v>46</v>
      </c>
      <c r="B149" s="13"/>
      <c r="C149" s="235"/>
      <c r="D149" s="13">
        <f t="shared" ref="D149:D151" si="51">SUM(B149:C149)</f>
        <v>0</v>
      </c>
      <c r="E149" s="199"/>
      <c r="F149" s="97"/>
      <c r="G149" s="96">
        <f>E149+F149</f>
        <v>0</v>
      </c>
      <c r="H149" s="200">
        <f>[1]BYDEPT!BD149</f>
        <v>0</v>
      </c>
      <c r="I149" s="234"/>
      <c r="J149" s="200">
        <f>G149-H149</f>
        <v>0</v>
      </c>
      <c r="L149" s="200">
        <f>D149-H149</f>
        <v>0</v>
      </c>
    </row>
    <row r="150" spans="1:12" ht="15" hidden="1" customHeight="1" x14ac:dyDescent="0.2">
      <c r="A150" s="117" t="s">
        <v>47</v>
      </c>
      <c r="B150" s="13"/>
      <c r="C150" s="235"/>
      <c r="D150" s="13">
        <f t="shared" si="51"/>
        <v>0</v>
      </c>
      <c r="E150" s="199"/>
      <c r="F150" s="97"/>
      <c r="G150" s="96">
        <f>E150+F150</f>
        <v>0</v>
      </c>
      <c r="H150" s="200">
        <f>[1]BYDEPT!BD150</f>
        <v>0</v>
      </c>
      <c r="I150" s="234"/>
      <c r="J150" s="200">
        <f>G150-H150</f>
        <v>0</v>
      </c>
      <c r="L150" s="200">
        <f>D150-H150</f>
        <v>0</v>
      </c>
    </row>
    <row r="151" spans="1:12" ht="15" customHeight="1" x14ac:dyDescent="0.2">
      <c r="A151" s="117" t="s">
        <v>54</v>
      </c>
      <c r="B151" s="13">
        <f>'[1]2016Cont.'!BI118-'[1]2016Cont.'!BE118</f>
        <v>13401638.354000002</v>
      </c>
      <c r="C151" s="235"/>
      <c r="D151" s="13">
        <f t="shared" si="51"/>
        <v>13401638.354000002</v>
      </c>
      <c r="E151" s="199"/>
      <c r="F151" s="97"/>
      <c r="G151" s="96">
        <f>E151+F151</f>
        <v>0</v>
      </c>
      <c r="H151" s="200">
        <f>[1]BYDEPT!BD151</f>
        <v>5007527</v>
      </c>
      <c r="I151" s="234"/>
      <c r="J151" s="200">
        <f>G151-H151</f>
        <v>-5007527</v>
      </c>
      <c r="L151" s="200">
        <f>D151-H151</f>
        <v>8394111.3540000021</v>
      </c>
    </row>
    <row r="152" spans="1:12" ht="15" customHeight="1" x14ac:dyDescent="0.2">
      <c r="A152" s="117" t="s">
        <v>230</v>
      </c>
      <c r="B152" s="199">
        <f t="shared" ref="B152:H152" si="52">SUM(B153:B154)</f>
        <v>12476469.271000002</v>
      </c>
      <c r="C152" s="238">
        <f>SUM(C153:C154)</f>
        <v>0</v>
      </c>
      <c r="D152" s="199">
        <f t="shared" si="52"/>
        <v>12476469.271000002</v>
      </c>
      <c r="E152" s="199">
        <f t="shared" si="52"/>
        <v>0</v>
      </c>
      <c r="F152" s="97">
        <f t="shared" si="52"/>
        <v>0</v>
      </c>
      <c r="G152" s="96">
        <f t="shared" si="52"/>
        <v>0</v>
      </c>
      <c r="H152" s="200">
        <f t="shared" si="52"/>
        <v>2874005</v>
      </c>
      <c r="I152" s="234"/>
      <c r="J152" s="200">
        <f>SUM(J153:J154)</f>
        <v>-2874005</v>
      </c>
      <c r="L152" s="200">
        <f>SUM(L153:L154)</f>
        <v>9602464.2710000016</v>
      </c>
    </row>
    <row r="153" spans="1:12" ht="16.5" hidden="1" customHeight="1" x14ac:dyDescent="0.2">
      <c r="A153" s="117" t="s">
        <v>46</v>
      </c>
      <c r="B153" s="13">
        <f>'[1]2016Cont.'!BI133-'[1]2016Cont.'!BE133</f>
        <v>12472469.271000002</v>
      </c>
      <c r="C153" s="235"/>
      <c r="D153" s="13">
        <f t="shared" ref="D153:D169" si="53">SUM(B153:C153)</f>
        <v>12472469.271000002</v>
      </c>
      <c r="E153" s="199"/>
      <c r="F153" s="97"/>
      <c r="G153" s="96">
        <f t="shared" ref="G153:G169" si="54">E153+F153</f>
        <v>0</v>
      </c>
      <c r="H153" s="200">
        <f>[1]BYDEPT!BD153</f>
        <v>2874005</v>
      </c>
      <c r="I153" s="234"/>
      <c r="J153" s="200">
        <f t="shared" ref="J153:J169" si="55">G153-H153</f>
        <v>-2874005</v>
      </c>
      <c r="L153" s="200">
        <f t="shared" ref="L153:L162" si="56">D153-H153</f>
        <v>9598464.2710000016</v>
      </c>
    </row>
    <row r="154" spans="1:12" ht="16.5" hidden="1" customHeight="1" x14ac:dyDescent="0.2">
      <c r="A154" s="117" t="s">
        <v>47</v>
      </c>
      <c r="B154" s="13">
        <f>'[1]2016Cont.'!BI134-'[1]2016Cont.'!BE134</f>
        <v>4000</v>
      </c>
      <c r="C154" s="235"/>
      <c r="D154" s="13">
        <f t="shared" si="53"/>
        <v>4000</v>
      </c>
      <c r="E154" s="199"/>
      <c r="F154" s="97"/>
      <c r="G154" s="96">
        <f t="shared" si="54"/>
        <v>0</v>
      </c>
      <c r="H154" s="200">
        <f>[1]BYDEPT!BD154</f>
        <v>0</v>
      </c>
      <c r="I154" s="234"/>
      <c r="J154" s="200">
        <f>G154-H154</f>
        <v>0</v>
      </c>
      <c r="L154" s="200">
        <f>D154-H154</f>
        <v>4000</v>
      </c>
    </row>
    <row r="155" spans="1:12" ht="16.5" hidden="1" customHeight="1" x14ac:dyDescent="0.2">
      <c r="A155" s="117" t="s">
        <v>55</v>
      </c>
      <c r="B155" s="13"/>
      <c r="C155" s="235"/>
      <c r="D155" s="13">
        <f t="shared" si="53"/>
        <v>0</v>
      </c>
      <c r="E155" s="199"/>
      <c r="F155" s="97"/>
      <c r="G155" s="96">
        <f t="shared" si="54"/>
        <v>0</v>
      </c>
      <c r="H155" s="200">
        <f>[1]BYDEPT!BD155</f>
        <v>0</v>
      </c>
      <c r="I155" s="234"/>
      <c r="J155" s="200">
        <f t="shared" si="55"/>
        <v>0</v>
      </c>
      <c r="L155" s="200">
        <f t="shared" si="56"/>
        <v>0</v>
      </c>
    </row>
    <row r="156" spans="1:12" ht="16.5" hidden="1" customHeight="1" x14ac:dyDescent="0.2">
      <c r="A156" s="117" t="s">
        <v>56</v>
      </c>
      <c r="B156" s="13"/>
      <c r="C156" s="235"/>
      <c r="D156" s="13">
        <f t="shared" si="53"/>
        <v>0</v>
      </c>
      <c r="E156" s="199"/>
      <c r="F156" s="97"/>
      <c r="G156" s="96">
        <f t="shared" si="54"/>
        <v>0</v>
      </c>
      <c r="H156" s="200">
        <f>[1]BYDEPT!BD156</f>
        <v>0</v>
      </c>
      <c r="I156" s="234"/>
      <c r="J156" s="200">
        <f t="shared" si="55"/>
        <v>0</v>
      </c>
      <c r="L156" s="200">
        <f t="shared" si="56"/>
        <v>0</v>
      </c>
    </row>
    <row r="157" spans="1:12" ht="16.5" hidden="1" customHeight="1" x14ac:dyDescent="0.2">
      <c r="A157" s="117" t="s">
        <v>57</v>
      </c>
      <c r="B157" s="13"/>
      <c r="C157" s="235"/>
      <c r="D157" s="13">
        <f t="shared" si="53"/>
        <v>0</v>
      </c>
      <c r="E157" s="199"/>
      <c r="F157" s="97"/>
      <c r="G157" s="96">
        <f t="shared" si="54"/>
        <v>0</v>
      </c>
      <c r="H157" s="200">
        <f>[1]BYDEPT!BD157</f>
        <v>0</v>
      </c>
      <c r="I157" s="234"/>
      <c r="J157" s="200">
        <f t="shared" si="55"/>
        <v>0</v>
      </c>
      <c r="L157" s="200">
        <f t="shared" si="56"/>
        <v>0</v>
      </c>
    </row>
    <row r="158" spans="1:12" ht="16.5" hidden="1" customHeight="1" x14ac:dyDescent="0.2">
      <c r="A158" s="117" t="s">
        <v>58</v>
      </c>
      <c r="B158" s="13"/>
      <c r="C158" s="235"/>
      <c r="D158" s="13">
        <f t="shared" si="53"/>
        <v>0</v>
      </c>
      <c r="E158" s="199"/>
      <c r="F158" s="97"/>
      <c r="G158" s="96">
        <f t="shared" si="54"/>
        <v>0</v>
      </c>
      <c r="H158" s="200">
        <f>[1]BYDEPT!BD158</f>
        <v>0</v>
      </c>
      <c r="I158" s="234"/>
      <c r="J158" s="200">
        <f t="shared" si="55"/>
        <v>0</v>
      </c>
      <c r="L158" s="200">
        <f t="shared" si="56"/>
        <v>0</v>
      </c>
    </row>
    <row r="159" spans="1:12" ht="16.5" customHeight="1" x14ac:dyDescent="0.2">
      <c r="A159" s="117" t="s">
        <v>59</v>
      </c>
      <c r="B159" s="13">
        <f>'[1]2016Cont.'!BI178-'[1]2016Cont.'!BE178</f>
        <v>185000</v>
      </c>
      <c r="C159" s="235"/>
      <c r="D159" s="13">
        <f t="shared" si="53"/>
        <v>185000</v>
      </c>
      <c r="E159" s="199"/>
      <c r="F159" s="97"/>
      <c r="G159" s="96">
        <f t="shared" si="54"/>
        <v>0</v>
      </c>
      <c r="H159" s="200">
        <f>[1]BYDEPT!BD159</f>
        <v>0</v>
      </c>
      <c r="I159" s="234"/>
      <c r="J159" s="200">
        <f t="shared" si="55"/>
        <v>0</v>
      </c>
      <c r="L159" s="200">
        <f t="shared" si="56"/>
        <v>185000</v>
      </c>
    </row>
    <row r="160" spans="1:12" ht="16.5" customHeight="1" x14ac:dyDescent="0.2">
      <c r="A160" s="117" t="s">
        <v>60</v>
      </c>
      <c r="B160" s="13">
        <f>'[1]2016Cont.'!BI187-'[1]2016Cont.'!BE187</f>
        <v>249661.07199999999</v>
      </c>
      <c r="C160" s="235"/>
      <c r="D160" s="13">
        <f t="shared" si="53"/>
        <v>249661.07199999999</v>
      </c>
      <c r="E160" s="199"/>
      <c r="F160" s="97"/>
      <c r="G160" s="96">
        <f t="shared" si="54"/>
        <v>0</v>
      </c>
      <c r="H160" s="200">
        <f>[1]BYDEPT!BD160</f>
        <v>59553</v>
      </c>
      <c r="I160" s="234"/>
      <c r="J160" s="200">
        <f t="shared" si="55"/>
        <v>-59553</v>
      </c>
      <c r="L160" s="200">
        <f t="shared" si="56"/>
        <v>190108.07199999999</v>
      </c>
    </row>
    <row r="161" spans="1:12" ht="16.5" hidden="1" customHeight="1" x14ac:dyDescent="0.2">
      <c r="A161" s="117" t="s">
        <v>61</v>
      </c>
      <c r="B161" s="13"/>
      <c r="C161" s="235"/>
      <c r="D161" s="13">
        <f t="shared" si="53"/>
        <v>0</v>
      </c>
      <c r="E161" s="199"/>
      <c r="F161" s="97"/>
      <c r="G161" s="96">
        <f t="shared" si="54"/>
        <v>0</v>
      </c>
      <c r="H161" s="200">
        <f>[1]BYDEPT!BD161</f>
        <v>0</v>
      </c>
      <c r="I161" s="234"/>
      <c r="J161" s="200">
        <f t="shared" si="55"/>
        <v>0</v>
      </c>
      <c r="L161" s="200">
        <f t="shared" si="56"/>
        <v>0</v>
      </c>
    </row>
    <row r="162" spans="1:12" ht="16.5" hidden="1" customHeight="1" x14ac:dyDescent="0.2">
      <c r="A162" s="117" t="s">
        <v>62</v>
      </c>
      <c r="B162" s="13">
        <f>3000-3000</f>
        <v>0</v>
      </c>
      <c r="C162" s="237"/>
      <c r="D162" s="13">
        <f t="shared" si="53"/>
        <v>0</v>
      </c>
      <c r="E162" s="199"/>
      <c r="F162" s="97"/>
      <c r="G162" s="96">
        <f t="shared" si="54"/>
        <v>0</v>
      </c>
      <c r="H162" s="200">
        <f>[1]BYDEPT!BD162</f>
        <v>26927</v>
      </c>
      <c r="I162" s="234"/>
      <c r="J162" s="200">
        <f t="shared" si="55"/>
        <v>-26927</v>
      </c>
      <c r="L162" s="200">
        <f t="shared" si="56"/>
        <v>-26927</v>
      </c>
    </row>
    <row r="163" spans="1:12" ht="16.5" hidden="1" customHeight="1" x14ac:dyDescent="0.2">
      <c r="A163" s="117" t="s">
        <v>63</v>
      </c>
      <c r="B163" s="13"/>
      <c r="C163" s="13"/>
      <c r="D163" s="13">
        <f t="shared" si="53"/>
        <v>0</v>
      </c>
      <c r="E163" s="199"/>
      <c r="F163" s="97"/>
      <c r="G163" s="96">
        <f t="shared" si="54"/>
        <v>0</v>
      </c>
      <c r="H163" s="200">
        <f>[1]BYDEPT!BD163</f>
        <v>0</v>
      </c>
      <c r="I163" s="234"/>
      <c r="J163" s="200">
        <f t="shared" si="55"/>
        <v>0</v>
      </c>
      <c r="L163" s="200">
        <f t="shared" ref="L163:L169" si="57">B163-H163</f>
        <v>0</v>
      </c>
    </row>
    <row r="164" spans="1:12" ht="16.5" hidden="1" customHeight="1" x14ac:dyDescent="0.2">
      <c r="A164" s="117" t="s">
        <v>231</v>
      </c>
      <c r="B164" s="13"/>
      <c r="C164" s="13"/>
      <c r="D164" s="13">
        <f t="shared" si="53"/>
        <v>0</v>
      </c>
      <c r="E164" s="199"/>
      <c r="F164" s="97"/>
      <c r="G164" s="96">
        <f t="shared" si="54"/>
        <v>0</v>
      </c>
      <c r="H164" s="200">
        <f>[1]BYDEPT!BD164</f>
        <v>0</v>
      </c>
      <c r="I164" s="234"/>
      <c r="J164" s="200">
        <f t="shared" si="55"/>
        <v>0</v>
      </c>
      <c r="L164" s="200">
        <f t="shared" si="57"/>
        <v>0</v>
      </c>
    </row>
    <row r="165" spans="1:12" ht="16.5" hidden="1" customHeight="1" x14ac:dyDescent="0.2">
      <c r="A165" s="117" t="s">
        <v>232</v>
      </c>
      <c r="B165" s="13"/>
      <c r="C165" s="13"/>
      <c r="D165" s="13">
        <f t="shared" si="53"/>
        <v>0</v>
      </c>
      <c r="E165" s="199"/>
      <c r="F165" s="97"/>
      <c r="G165" s="96">
        <f t="shared" si="54"/>
        <v>0</v>
      </c>
      <c r="H165" s="200">
        <f>[1]BYDEPT!BD165</f>
        <v>0</v>
      </c>
      <c r="I165" s="234"/>
      <c r="J165" s="200">
        <f t="shared" si="55"/>
        <v>0</v>
      </c>
      <c r="L165" s="200">
        <f t="shared" si="57"/>
        <v>0</v>
      </c>
    </row>
    <row r="166" spans="1:12" ht="16.5" hidden="1" customHeight="1" x14ac:dyDescent="0.2">
      <c r="A166" s="117" t="s">
        <v>233</v>
      </c>
      <c r="B166" s="13"/>
      <c r="C166" s="13"/>
      <c r="D166" s="13">
        <f t="shared" si="53"/>
        <v>0</v>
      </c>
      <c r="E166" s="199"/>
      <c r="F166" s="97"/>
      <c r="G166" s="96">
        <f t="shared" si="54"/>
        <v>0</v>
      </c>
      <c r="H166" s="200">
        <f>[1]BYDEPT!BD166</f>
        <v>0</v>
      </c>
      <c r="I166" s="234"/>
      <c r="J166" s="200">
        <f t="shared" si="55"/>
        <v>0</v>
      </c>
      <c r="L166" s="200">
        <f t="shared" si="57"/>
        <v>0</v>
      </c>
    </row>
    <row r="167" spans="1:12" ht="16.5" hidden="1" customHeight="1" x14ac:dyDescent="0.2">
      <c r="A167" s="117" t="s">
        <v>234</v>
      </c>
      <c r="B167" s="13"/>
      <c r="C167" s="13"/>
      <c r="D167" s="13">
        <f t="shared" si="53"/>
        <v>0</v>
      </c>
      <c r="E167" s="199"/>
      <c r="F167" s="97"/>
      <c r="G167" s="96">
        <f t="shared" si="54"/>
        <v>0</v>
      </c>
      <c r="H167" s="200">
        <f>[1]BYDEPT!BD167</f>
        <v>0</v>
      </c>
      <c r="I167" s="234"/>
      <c r="J167" s="200">
        <f t="shared" si="55"/>
        <v>0</v>
      </c>
      <c r="L167" s="200">
        <f t="shared" si="57"/>
        <v>0</v>
      </c>
    </row>
    <row r="168" spans="1:12" ht="16.5" hidden="1" customHeight="1" x14ac:dyDescent="0.2">
      <c r="A168" s="117" t="s">
        <v>235</v>
      </c>
      <c r="B168" s="13"/>
      <c r="C168" s="13"/>
      <c r="D168" s="13">
        <f t="shared" si="53"/>
        <v>0</v>
      </c>
      <c r="E168" s="199"/>
      <c r="F168" s="97"/>
      <c r="G168" s="96">
        <f t="shared" si="54"/>
        <v>0</v>
      </c>
      <c r="H168" s="200">
        <f>[1]BYDEPT!BD168</f>
        <v>0</v>
      </c>
      <c r="I168" s="234"/>
      <c r="J168" s="200">
        <f t="shared" si="55"/>
        <v>0</v>
      </c>
      <c r="L168" s="200">
        <f t="shared" si="57"/>
        <v>0</v>
      </c>
    </row>
    <row r="169" spans="1:12" ht="16.5" hidden="1" customHeight="1" x14ac:dyDescent="0.2">
      <c r="A169" s="117" t="s">
        <v>236</v>
      </c>
      <c r="B169" s="13"/>
      <c r="C169" s="13"/>
      <c r="D169" s="13">
        <f t="shared" si="53"/>
        <v>0</v>
      </c>
      <c r="E169" s="199"/>
      <c r="F169" s="97"/>
      <c r="G169" s="96">
        <f t="shared" si="54"/>
        <v>0</v>
      </c>
      <c r="H169" s="200">
        <f>[1]BYDEPT!BD169</f>
        <v>0</v>
      </c>
      <c r="I169" s="234"/>
      <c r="J169" s="200">
        <f t="shared" si="55"/>
        <v>0</v>
      </c>
      <c r="L169" s="200">
        <f t="shared" si="57"/>
        <v>0</v>
      </c>
    </row>
    <row r="170" spans="1:12" ht="16.5" hidden="1" customHeight="1" x14ac:dyDescent="0.2">
      <c r="A170" s="117"/>
      <c r="B170" s="13"/>
      <c r="C170" s="13"/>
      <c r="D170" s="13"/>
      <c r="E170" s="199"/>
      <c r="F170" s="97"/>
      <c r="G170" s="96"/>
      <c r="H170" s="200"/>
      <c r="I170" s="234"/>
      <c r="J170" s="200"/>
      <c r="L170" s="200"/>
    </row>
    <row r="171" spans="1:12" ht="16.5" customHeight="1" x14ac:dyDescent="0.2">
      <c r="A171" s="117" t="s">
        <v>237</v>
      </c>
      <c r="B171" s="11">
        <f>SUM(B172:B175)+SUM(B178:B191)+SUM(B196:B212)</f>
        <v>62500</v>
      </c>
      <c r="C171" s="11">
        <f t="shared" ref="C171:L171" si="58">SUM(C172:C175)+SUM(C178:C191)+SUM(C196:C212)</f>
        <v>0</v>
      </c>
      <c r="D171" s="151">
        <f t="shared" si="58"/>
        <v>62500</v>
      </c>
      <c r="E171" s="202">
        <f t="shared" si="58"/>
        <v>0</v>
      </c>
      <c r="F171" s="202">
        <f t="shared" si="58"/>
        <v>0</v>
      </c>
      <c r="G171" s="98">
        <f t="shared" si="58"/>
        <v>0</v>
      </c>
      <c r="H171" s="203">
        <f t="shared" si="58"/>
        <v>10000</v>
      </c>
      <c r="I171" s="239"/>
      <c r="J171" s="203">
        <f t="shared" si="58"/>
        <v>-10000</v>
      </c>
      <c r="K171" s="92">
        <f t="shared" si="58"/>
        <v>0</v>
      </c>
      <c r="L171" s="203">
        <f t="shared" si="58"/>
        <v>52500</v>
      </c>
    </row>
    <row r="172" spans="1:12" ht="16.5" hidden="1" customHeight="1" x14ac:dyDescent="0.2">
      <c r="A172" s="117" t="s">
        <v>64</v>
      </c>
      <c r="B172" s="13"/>
      <c r="C172" s="13"/>
      <c r="D172" s="13">
        <f t="shared" ref="D172:D174" si="59">SUM(B172:C172)</f>
        <v>0</v>
      </c>
      <c r="E172" s="199"/>
      <c r="F172" s="199"/>
      <c r="G172" s="96">
        <f>E172+F172</f>
        <v>0</v>
      </c>
      <c r="H172" s="200">
        <f>[1]BYDEPT!BD172</f>
        <v>0</v>
      </c>
      <c r="I172" s="234"/>
      <c r="J172" s="200">
        <f>G172-H172</f>
        <v>0</v>
      </c>
      <c r="L172" s="200">
        <f t="shared" ref="L172:L190" si="60">B172-H172</f>
        <v>0</v>
      </c>
    </row>
    <row r="173" spans="1:12" ht="16.5" customHeight="1" x14ac:dyDescent="0.2">
      <c r="A173" s="117" t="s">
        <v>65</v>
      </c>
      <c r="B173" s="13">
        <f>'[1]2016Cont.'!BH229</f>
        <v>50000</v>
      </c>
      <c r="C173" s="13"/>
      <c r="D173" s="13">
        <f t="shared" si="59"/>
        <v>50000</v>
      </c>
      <c r="E173" s="199"/>
      <c r="F173" s="199"/>
      <c r="G173" s="96">
        <f>E173+F173</f>
        <v>0</v>
      </c>
      <c r="H173" s="200">
        <f>[1]BYDEPT!BD173</f>
        <v>0</v>
      </c>
      <c r="I173" s="234"/>
      <c r="J173" s="200"/>
      <c r="L173" s="200">
        <f t="shared" si="60"/>
        <v>50000</v>
      </c>
    </row>
    <row r="174" spans="1:12" ht="16.5" hidden="1" customHeight="1" x14ac:dyDescent="0.2">
      <c r="A174" s="117" t="s">
        <v>66</v>
      </c>
      <c r="B174" s="13"/>
      <c r="C174" s="13"/>
      <c r="D174" s="13">
        <f t="shared" si="59"/>
        <v>0</v>
      </c>
      <c r="E174" s="199"/>
      <c r="F174" s="199"/>
      <c r="G174" s="96">
        <f>E174+F174</f>
        <v>0</v>
      </c>
      <c r="H174" s="200">
        <f>[1]BYDEPT!BD174</f>
        <v>0</v>
      </c>
      <c r="I174" s="234"/>
      <c r="J174" s="200">
        <f>G174-H174</f>
        <v>0</v>
      </c>
      <c r="L174" s="200">
        <f t="shared" si="60"/>
        <v>0</v>
      </c>
    </row>
    <row r="175" spans="1:12" ht="16.5" hidden="1" customHeight="1" x14ac:dyDescent="0.2">
      <c r="A175" s="117" t="s">
        <v>67</v>
      </c>
      <c r="B175" s="13">
        <f>B176+B177</f>
        <v>0</v>
      </c>
      <c r="C175" s="13">
        <f t="shared" ref="C175:D175" si="61">C176+C177</f>
        <v>0</v>
      </c>
      <c r="D175" s="13">
        <f t="shared" si="61"/>
        <v>0</v>
      </c>
      <c r="E175" s="199">
        <f>+E176+E177</f>
        <v>0</v>
      </c>
      <c r="F175" s="199">
        <f>+F176+F177</f>
        <v>0</v>
      </c>
      <c r="G175" s="96">
        <f>SUM(G176:G177)</f>
        <v>0</v>
      </c>
      <c r="H175" s="200">
        <f>+H176+H177</f>
        <v>0</v>
      </c>
      <c r="I175" s="234"/>
      <c r="J175" s="200">
        <f>SUM(J176:J177)</f>
        <v>0</v>
      </c>
      <c r="L175" s="200">
        <f t="shared" si="60"/>
        <v>0</v>
      </c>
    </row>
    <row r="176" spans="1:12" ht="16.5" hidden="1" customHeight="1" x14ac:dyDescent="0.2">
      <c r="A176" s="117" t="s">
        <v>68</v>
      </c>
      <c r="B176" s="13"/>
      <c r="C176" s="13"/>
      <c r="D176" s="13">
        <f t="shared" ref="D176:D190" si="62">SUM(B176:C176)</f>
        <v>0</v>
      </c>
      <c r="E176" s="199"/>
      <c r="F176" s="199"/>
      <c r="G176" s="96">
        <f t="shared" ref="G176:G187" si="63">E176+F176</f>
        <v>0</v>
      </c>
      <c r="H176" s="200">
        <f>[1]BYDEPT!BD176</f>
        <v>0</v>
      </c>
      <c r="I176" s="234"/>
      <c r="J176" s="200">
        <f t="shared" ref="J176:J187" si="64">G176-H176</f>
        <v>0</v>
      </c>
      <c r="L176" s="200">
        <f t="shared" si="60"/>
        <v>0</v>
      </c>
    </row>
    <row r="177" spans="1:12" ht="16.5" hidden="1" customHeight="1" x14ac:dyDescent="0.2">
      <c r="A177" s="117" t="s">
        <v>69</v>
      </c>
      <c r="B177" s="13"/>
      <c r="C177" s="13"/>
      <c r="D177" s="13">
        <f t="shared" si="62"/>
        <v>0</v>
      </c>
      <c r="E177" s="199"/>
      <c r="F177" s="199"/>
      <c r="G177" s="96">
        <f t="shared" si="63"/>
        <v>0</v>
      </c>
      <c r="H177" s="200">
        <f>[1]BYDEPT!BD177</f>
        <v>0</v>
      </c>
      <c r="I177" s="234"/>
      <c r="J177" s="200">
        <f t="shared" si="64"/>
        <v>0</v>
      </c>
      <c r="L177" s="200">
        <f t="shared" si="60"/>
        <v>0</v>
      </c>
    </row>
    <row r="178" spans="1:12" ht="16.5" hidden="1" customHeight="1" x14ac:dyDescent="0.2">
      <c r="A178" s="117" t="s">
        <v>70</v>
      </c>
      <c r="B178" s="13"/>
      <c r="C178" s="13"/>
      <c r="D178" s="13">
        <f t="shared" si="62"/>
        <v>0</v>
      </c>
      <c r="E178" s="199"/>
      <c r="F178" s="199"/>
      <c r="G178" s="96">
        <f t="shared" si="63"/>
        <v>0</v>
      </c>
      <c r="H178" s="200">
        <f>[1]BYDEPT!BD178</f>
        <v>0</v>
      </c>
      <c r="I178" s="234"/>
      <c r="J178" s="200">
        <f t="shared" si="64"/>
        <v>0</v>
      </c>
      <c r="L178" s="200">
        <f t="shared" si="60"/>
        <v>0</v>
      </c>
    </row>
    <row r="179" spans="1:12" ht="16.5" hidden="1" customHeight="1" x14ac:dyDescent="0.2">
      <c r="A179" s="117" t="s">
        <v>71</v>
      </c>
      <c r="B179" s="13"/>
      <c r="C179" s="13"/>
      <c r="D179" s="13">
        <f t="shared" si="62"/>
        <v>0</v>
      </c>
      <c r="E179" s="199"/>
      <c r="F179" s="199"/>
      <c r="G179" s="96"/>
      <c r="H179" s="200">
        <f>[1]BYDEPT!BD179</f>
        <v>0</v>
      </c>
      <c r="I179" s="234"/>
      <c r="J179" s="200"/>
      <c r="L179" s="200"/>
    </row>
    <row r="180" spans="1:12" ht="16.5" hidden="1" customHeight="1" x14ac:dyDescent="0.2">
      <c r="A180" s="117" t="s">
        <v>72</v>
      </c>
      <c r="B180" s="13"/>
      <c r="C180" s="13"/>
      <c r="D180" s="13">
        <f t="shared" si="62"/>
        <v>0</v>
      </c>
      <c r="E180" s="199"/>
      <c r="F180" s="199"/>
      <c r="G180" s="96">
        <f t="shared" si="63"/>
        <v>0</v>
      </c>
      <c r="H180" s="200">
        <f>[1]BYDEPT!BD180</f>
        <v>0</v>
      </c>
      <c r="I180" s="234"/>
      <c r="J180" s="200">
        <f t="shared" si="64"/>
        <v>0</v>
      </c>
      <c r="L180" s="200">
        <f t="shared" si="60"/>
        <v>0</v>
      </c>
    </row>
    <row r="181" spans="1:12" ht="16.5" hidden="1" customHeight="1" x14ac:dyDescent="0.2">
      <c r="A181" s="117" t="s">
        <v>73</v>
      </c>
      <c r="B181" s="13"/>
      <c r="C181" s="13"/>
      <c r="D181" s="13">
        <f t="shared" si="62"/>
        <v>0</v>
      </c>
      <c r="E181" s="199"/>
      <c r="F181" s="199"/>
      <c r="G181" s="96">
        <f t="shared" si="63"/>
        <v>0</v>
      </c>
      <c r="H181" s="200">
        <f>[1]BYDEPT!BD181</f>
        <v>0</v>
      </c>
      <c r="I181" s="234"/>
      <c r="J181" s="200">
        <f t="shared" si="64"/>
        <v>0</v>
      </c>
      <c r="L181" s="200">
        <f t="shared" si="60"/>
        <v>0</v>
      </c>
    </row>
    <row r="182" spans="1:12" ht="16.5" hidden="1" customHeight="1" x14ac:dyDescent="0.2">
      <c r="A182" s="118" t="s">
        <v>267</v>
      </c>
      <c r="B182" s="13"/>
      <c r="C182" s="13"/>
      <c r="D182" s="13">
        <f t="shared" si="62"/>
        <v>0</v>
      </c>
      <c r="E182" s="199"/>
      <c r="F182" s="199"/>
      <c r="G182" s="96"/>
      <c r="H182" s="200">
        <f>[1]BYDEPT!BD182</f>
        <v>0</v>
      </c>
      <c r="I182" s="234"/>
      <c r="J182" s="200"/>
      <c r="L182" s="200"/>
    </row>
    <row r="183" spans="1:12" ht="16.5" hidden="1" customHeight="1" x14ac:dyDescent="0.2">
      <c r="A183" s="117" t="s">
        <v>75</v>
      </c>
      <c r="B183" s="13"/>
      <c r="C183" s="13"/>
      <c r="D183" s="13">
        <f t="shared" si="62"/>
        <v>0</v>
      </c>
      <c r="E183" s="199"/>
      <c r="F183" s="199"/>
      <c r="G183" s="96">
        <f t="shared" si="63"/>
        <v>0</v>
      </c>
      <c r="H183" s="200">
        <f>[1]BYDEPT!BD183</f>
        <v>0</v>
      </c>
      <c r="I183" s="234"/>
      <c r="J183" s="200">
        <f t="shared" si="64"/>
        <v>0</v>
      </c>
      <c r="L183" s="200">
        <f t="shared" si="60"/>
        <v>0</v>
      </c>
    </row>
    <row r="184" spans="1:12" ht="16.5" hidden="1" customHeight="1" x14ac:dyDescent="0.2">
      <c r="A184" s="117" t="s">
        <v>76</v>
      </c>
      <c r="B184" s="13"/>
      <c r="C184" s="13"/>
      <c r="D184" s="13">
        <f t="shared" si="62"/>
        <v>0</v>
      </c>
      <c r="E184" s="199"/>
      <c r="F184" s="199"/>
      <c r="G184" s="96">
        <f t="shared" si="63"/>
        <v>0</v>
      </c>
      <c r="H184" s="200">
        <f>[1]BYDEPT!BD184</f>
        <v>0</v>
      </c>
      <c r="I184" s="234"/>
      <c r="J184" s="200">
        <f t="shared" si="64"/>
        <v>0</v>
      </c>
      <c r="L184" s="200">
        <f t="shared" si="60"/>
        <v>0</v>
      </c>
    </row>
    <row r="185" spans="1:12" ht="16.5" hidden="1" customHeight="1" x14ac:dyDescent="0.2">
      <c r="A185" s="117" t="s">
        <v>77</v>
      </c>
      <c r="B185" s="13"/>
      <c r="C185" s="13"/>
      <c r="D185" s="13">
        <f t="shared" si="62"/>
        <v>0</v>
      </c>
      <c r="E185" s="199"/>
      <c r="F185" s="199"/>
      <c r="G185" s="96"/>
      <c r="H185" s="200">
        <f>[1]BYDEPT!BD185</f>
        <v>0</v>
      </c>
      <c r="I185" s="234"/>
      <c r="J185" s="200"/>
      <c r="L185" s="200">
        <f t="shared" si="60"/>
        <v>0</v>
      </c>
    </row>
    <row r="186" spans="1:12" ht="16.5" hidden="1" customHeight="1" x14ac:dyDescent="0.2">
      <c r="A186" s="117" t="s">
        <v>78</v>
      </c>
      <c r="B186" s="13"/>
      <c r="C186" s="13"/>
      <c r="D186" s="13">
        <f t="shared" si="62"/>
        <v>0</v>
      </c>
      <c r="E186" s="199"/>
      <c r="F186" s="199"/>
      <c r="G186" s="96">
        <f t="shared" si="63"/>
        <v>0</v>
      </c>
      <c r="H186" s="200">
        <f>[1]BYDEPT!BD186</f>
        <v>0</v>
      </c>
      <c r="I186" s="234"/>
      <c r="J186" s="200">
        <f t="shared" si="64"/>
        <v>0</v>
      </c>
      <c r="L186" s="200">
        <f t="shared" si="60"/>
        <v>0</v>
      </c>
    </row>
    <row r="187" spans="1:12" ht="16.5" hidden="1" customHeight="1" x14ac:dyDescent="0.2">
      <c r="A187" s="117" t="s">
        <v>79</v>
      </c>
      <c r="B187" s="13"/>
      <c r="C187" s="13"/>
      <c r="D187" s="13">
        <f t="shared" si="62"/>
        <v>0</v>
      </c>
      <c r="E187" s="199"/>
      <c r="F187" s="199"/>
      <c r="G187" s="96">
        <f t="shared" si="63"/>
        <v>0</v>
      </c>
      <c r="H187" s="200">
        <f>[1]BYDEPT!BD187</f>
        <v>0</v>
      </c>
      <c r="I187" s="234"/>
      <c r="J187" s="200">
        <f t="shared" si="64"/>
        <v>0</v>
      </c>
      <c r="L187" s="200">
        <f t="shared" si="60"/>
        <v>0</v>
      </c>
    </row>
    <row r="188" spans="1:12" ht="16.5" hidden="1" customHeight="1" x14ac:dyDescent="0.2">
      <c r="A188" s="117" t="s">
        <v>80</v>
      </c>
      <c r="B188" s="13"/>
      <c r="C188" s="13"/>
      <c r="D188" s="13">
        <f t="shared" si="62"/>
        <v>0</v>
      </c>
      <c r="E188" s="199"/>
      <c r="F188" s="199"/>
      <c r="G188" s="96"/>
      <c r="H188" s="200">
        <f>[1]BYDEPT!BD188</f>
        <v>0</v>
      </c>
      <c r="I188" s="234"/>
      <c r="J188" s="200"/>
      <c r="L188" s="200">
        <f t="shared" si="60"/>
        <v>0</v>
      </c>
    </row>
    <row r="189" spans="1:12" ht="16.5" hidden="1" customHeight="1" x14ac:dyDescent="0.2">
      <c r="A189" s="117" t="s">
        <v>81</v>
      </c>
      <c r="B189" s="13"/>
      <c r="C189" s="13"/>
      <c r="D189" s="13">
        <f t="shared" si="62"/>
        <v>0</v>
      </c>
      <c r="E189" s="199"/>
      <c r="F189" s="199"/>
      <c r="G189" s="96">
        <f>E189+F189</f>
        <v>0</v>
      </c>
      <c r="H189" s="200">
        <f>[1]BYDEPT!BD189</f>
        <v>0</v>
      </c>
      <c r="I189" s="234"/>
      <c r="J189" s="200">
        <f>G189-H189</f>
        <v>0</v>
      </c>
      <c r="L189" s="200">
        <f t="shared" si="60"/>
        <v>0</v>
      </c>
    </row>
    <row r="190" spans="1:12" ht="16.5" hidden="1" customHeight="1" x14ac:dyDescent="0.2">
      <c r="A190" s="117" t="s">
        <v>82</v>
      </c>
      <c r="B190" s="13"/>
      <c r="C190" s="13"/>
      <c r="D190" s="13">
        <f t="shared" si="62"/>
        <v>0</v>
      </c>
      <c r="E190" s="199"/>
      <c r="F190" s="199"/>
      <c r="G190" s="96">
        <f>E190+F190</f>
        <v>0</v>
      </c>
      <c r="H190" s="200">
        <f>[1]BYDEPT!BD190</f>
        <v>0</v>
      </c>
      <c r="I190" s="234"/>
      <c r="J190" s="200">
        <f>G190-H190</f>
        <v>0</v>
      </c>
      <c r="L190" s="200">
        <f t="shared" si="60"/>
        <v>0</v>
      </c>
    </row>
    <row r="191" spans="1:12" ht="16.5" customHeight="1" x14ac:dyDescent="0.2">
      <c r="A191" s="117" t="s">
        <v>83</v>
      </c>
      <c r="B191" s="11">
        <f t="shared" ref="B191:H191" si="65">SUM(B192:B195)</f>
        <v>7000</v>
      </c>
      <c r="C191" s="11">
        <f t="shared" si="65"/>
        <v>0</v>
      </c>
      <c r="D191" s="151">
        <f t="shared" si="65"/>
        <v>7000</v>
      </c>
      <c r="E191" s="202">
        <f t="shared" si="65"/>
        <v>0</v>
      </c>
      <c r="F191" s="202">
        <f t="shared" si="65"/>
        <v>0</v>
      </c>
      <c r="G191" s="98">
        <f t="shared" si="65"/>
        <v>0</v>
      </c>
      <c r="H191" s="203">
        <f t="shared" si="65"/>
        <v>7000</v>
      </c>
      <c r="I191" s="239"/>
      <c r="J191" s="203">
        <f>SUM(J192:J195)</f>
        <v>-7000</v>
      </c>
      <c r="L191" s="203">
        <f>SUM(L192:L195)</f>
        <v>0</v>
      </c>
    </row>
    <row r="192" spans="1:12" ht="16.5" customHeight="1" x14ac:dyDescent="0.2">
      <c r="A192" s="117" t="s">
        <v>84</v>
      </c>
      <c r="B192" s="13">
        <f>'[1]2016Cont.'!BI247-'[1]2016Cont.'!BE247</f>
        <v>7000</v>
      </c>
      <c r="C192" s="13"/>
      <c r="D192" s="13">
        <f t="shared" ref="D192:D211" si="66">SUM(B192:C192)</f>
        <v>7000</v>
      </c>
      <c r="E192" s="199"/>
      <c r="F192" s="199"/>
      <c r="G192" s="96">
        <f t="shared" ref="G192:G211" si="67">E192+F192</f>
        <v>0</v>
      </c>
      <c r="H192" s="200">
        <f>[1]BYDEPT!BD192</f>
        <v>7000</v>
      </c>
      <c r="I192" s="234"/>
      <c r="J192" s="200">
        <f t="shared" ref="J192:J214" si="68">G192-H192</f>
        <v>-7000</v>
      </c>
      <c r="L192" s="200">
        <f t="shared" ref="L192:L211" si="69">B192-H192</f>
        <v>0</v>
      </c>
    </row>
    <row r="193" spans="1:12" ht="16.5" hidden="1" customHeight="1" x14ac:dyDescent="0.2">
      <c r="A193" s="117" t="s">
        <v>85</v>
      </c>
      <c r="B193" s="13"/>
      <c r="C193" s="13"/>
      <c r="D193" s="13">
        <f t="shared" si="66"/>
        <v>0</v>
      </c>
      <c r="E193" s="199"/>
      <c r="F193" s="199"/>
      <c r="G193" s="96">
        <f t="shared" si="67"/>
        <v>0</v>
      </c>
      <c r="H193" s="200">
        <f>[1]BYDEPT!BD193</f>
        <v>0</v>
      </c>
      <c r="I193" s="234"/>
      <c r="J193" s="200">
        <f t="shared" si="68"/>
        <v>0</v>
      </c>
      <c r="L193" s="200">
        <f t="shared" si="69"/>
        <v>0</v>
      </c>
    </row>
    <row r="194" spans="1:12" ht="16.5" hidden="1" customHeight="1" x14ac:dyDescent="0.2">
      <c r="A194" s="117" t="s">
        <v>86</v>
      </c>
      <c r="B194" s="13"/>
      <c r="C194" s="13"/>
      <c r="D194" s="13">
        <f t="shared" si="66"/>
        <v>0</v>
      </c>
      <c r="E194" s="199"/>
      <c r="F194" s="199"/>
      <c r="G194" s="96">
        <f t="shared" si="67"/>
        <v>0</v>
      </c>
      <c r="H194" s="200">
        <f>[1]BYDEPT!BD194</f>
        <v>0</v>
      </c>
      <c r="I194" s="234"/>
      <c r="J194" s="200">
        <f t="shared" si="68"/>
        <v>0</v>
      </c>
      <c r="L194" s="200">
        <f t="shared" si="69"/>
        <v>0</v>
      </c>
    </row>
    <row r="195" spans="1:12" ht="16.5" hidden="1" customHeight="1" x14ac:dyDescent="0.2">
      <c r="A195" s="117" t="s">
        <v>87</v>
      </c>
      <c r="B195" s="13"/>
      <c r="C195" s="13"/>
      <c r="D195" s="13">
        <f t="shared" si="66"/>
        <v>0</v>
      </c>
      <c r="E195" s="199"/>
      <c r="F195" s="199"/>
      <c r="G195" s="96">
        <f t="shared" si="67"/>
        <v>0</v>
      </c>
      <c r="H195" s="200">
        <f>[1]BYDEPT!BD195</f>
        <v>0</v>
      </c>
      <c r="I195" s="234"/>
      <c r="J195" s="200">
        <f t="shared" si="68"/>
        <v>0</v>
      </c>
      <c r="L195" s="200">
        <f t="shared" si="69"/>
        <v>0</v>
      </c>
    </row>
    <row r="196" spans="1:12" ht="16.5" hidden="1" customHeight="1" x14ac:dyDescent="0.2">
      <c r="A196" s="117" t="s">
        <v>88</v>
      </c>
      <c r="B196" s="13"/>
      <c r="C196" s="13"/>
      <c r="D196" s="13">
        <f t="shared" si="66"/>
        <v>0</v>
      </c>
      <c r="E196" s="199"/>
      <c r="F196" s="199"/>
      <c r="G196" s="96">
        <f>E196+F196</f>
        <v>0</v>
      </c>
      <c r="H196" s="200">
        <f>[1]BYDEPT!BD196</f>
        <v>0</v>
      </c>
      <c r="I196" s="234"/>
      <c r="J196" s="200">
        <f>G196-H196</f>
        <v>0</v>
      </c>
      <c r="L196" s="200">
        <f t="shared" si="69"/>
        <v>0</v>
      </c>
    </row>
    <row r="197" spans="1:12" ht="16.5" customHeight="1" x14ac:dyDescent="0.2">
      <c r="A197" s="117" t="s">
        <v>89</v>
      </c>
      <c r="B197" s="13">
        <f>'[1]2016Cont.'!BI252-'[1]2016Cont.'!BE252</f>
        <v>2500</v>
      </c>
      <c r="C197" s="13"/>
      <c r="D197" s="13">
        <f t="shared" si="66"/>
        <v>2500</v>
      </c>
      <c r="E197" s="199"/>
      <c r="F197" s="199"/>
      <c r="G197" s="96">
        <f t="shared" si="67"/>
        <v>0</v>
      </c>
      <c r="H197" s="200">
        <f>[1]BYDEPT!BD197</f>
        <v>0</v>
      </c>
      <c r="I197" s="234"/>
      <c r="J197" s="200">
        <f t="shared" si="68"/>
        <v>0</v>
      </c>
      <c r="L197" s="200">
        <f t="shared" si="69"/>
        <v>2500</v>
      </c>
    </row>
    <row r="198" spans="1:12" ht="16.5" hidden="1" customHeight="1" x14ac:dyDescent="0.2">
      <c r="A198" s="117" t="s">
        <v>90</v>
      </c>
      <c r="B198" s="13"/>
      <c r="C198" s="13"/>
      <c r="D198" s="13">
        <f t="shared" si="66"/>
        <v>0</v>
      </c>
      <c r="E198" s="199"/>
      <c r="F198" s="199"/>
      <c r="G198" s="96">
        <f t="shared" si="67"/>
        <v>0</v>
      </c>
      <c r="H198" s="200">
        <f>[1]BYDEPT!BD198</f>
        <v>0</v>
      </c>
      <c r="I198" s="234"/>
      <c r="J198" s="200">
        <f t="shared" si="68"/>
        <v>0</v>
      </c>
      <c r="L198" s="200">
        <f t="shared" si="69"/>
        <v>0</v>
      </c>
    </row>
    <row r="199" spans="1:12" ht="16.5" hidden="1" customHeight="1" x14ac:dyDescent="0.2">
      <c r="A199" s="117" t="s">
        <v>91</v>
      </c>
      <c r="B199" s="13"/>
      <c r="C199" s="13"/>
      <c r="D199" s="13">
        <f t="shared" si="66"/>
        <v>0</v>
      </c>
      <c r="E199" s="199"/>
      <c r="F199" s="199"/>
      <c r="G199" s="96">
        <f t="shared" si="67"/>
        <v>0</v>
      </c>
      <c r="H199" s="200">
        <f>[1]BYDEPT!BD199</f>
        <v>0</v>
      </c>
      <c r="I199" s="234"/>
      <c r="J199" s="200">
        <f t="shared" si="68"/>
        <v>0</v>
      </c>
      <c r="L199" s="200">
        <f t="shared" si="69"/>
        <v>0</v>
      </c>
    </row>
    <row r="200" spans="1:12" ht="16.5" hidden="1" customHeight="1" x14ac:dyDescent="0.2">
      <c r="A200" s="117" t="s">
        <v>92</v>
      </c>
      <c r="B200" s="13"/>
      <c r="C200" s="13"/>
      <c r="D200" s="13">
        <f t="shared" si="66"/>
        <v>0</v>
      </c>
      <c r="E200" s="199"/>
      <c r="F200" s="199"/>
      <c r="G200" s="96"/>
      <c r="H200" s="200">
        <f>[1]BYDEPT!BD200</f>
        <v>0</v>
      </c>
      <c r="I200" s="234"/>
      <c r="J200" s="200"/>
      <c r="L200" s="200">
        <f t="shared" si="69"/>
        <v>0</v>
      </c>
    </row>
    <row r="201" spans="1:12" ht="16.5" hidden="1" customHeight="1" x14ac:dyDescent="0.2">
      <c r="A201" s="117" t="s">
        <v>93</v>
      </c>
      <c r="B201" s="13"/>
      <c r="C201" s="13"/>
      <c r="D201" s="13">
        <f t="shared" si="66"/>
        <v>0</v>
      </c>
      <c r="E201" s="199"/>
      <c r="F201" s="199"/>
      <c r="G201" s="96"/>
      <c r="H201" s="200">
        <f>[1]BYDEPT!BD201</f>
        <v>0</v>
      </c>
      <c r="I201" s="234"/>
      <c r="J201" s="200">
        <f>G201-H201</f>
        <v>0</v>
      </c>
      <c r="L201" s="200">
        <f t="shared" si="69"/>
        <v>0</v>
      </c>
    </row>
    <row r="202" spans="1:12" ht="16.5" hidden="1" customHeight="1" x14ac:dyDescent="0.2">
      <c r="A202" s="117" t="s">
        <v>94</v>
      </c>
      <c r="B202" s="13"/>
      <c r="C202" s="13"/>
      <c r="D202" s="13">
        <f t="shared" si="66"/>
        <v>0</v>
      </c>
      <c r="E202" s="199"/>
      <c r="F202" s="199"/>
      <c r="G202" s="96">
        <f t="shared" si="67"/>
        <v>0</v>
      </c>
      <c r="H202" s="200">
        <f>[1]BYDEPT!BD202</f>
        <v>0</v>
      </c>
      <c r="I202" s="234"/>
      <c r="J202" s="200">
        <f t="shared" si="68"/>
        <v>0</v>
      </c>
      <c r="L202" s="200">
        <f t="shared" si="69"/>
        <v>0</v>
      </c>
    </row>
    <row r="203" spans="1:12" ht="16.5" hidden="1" customHeight="1" x14ac:dyDescent="0.2">
      <c r="A203" s="118" t="s">
        <v>95</v>
      </c>
      <c r="B203" s="13"/>
      <c r="C203" s="13"/>
      <c r="D203" s="13">
        <f t="shared" si="66"/>
        <v>0</v>
      </c>
      <c r="E203" s="199"/>
      <c r="F203" s="199"/>
      <c r="G203" s="96">
        <f t="shared" si="67"/>
        <v>0</v>
      </c>
      <c r="H203" s="200">
        <f>[1]BYDEPT!BD203</f>
        <v>0</v>
      </c>
      <c r="I203" s="234"/>
      <c r="J203" s="200">
        <f t="shared" si="68"/>
        <v>0</v>
      </c>
      <c r="L203" s="200">
        <f t="shared" si="69"/>
        <v>0</v>
      </c>
    </row>
    <row r="204" spans="1:12" ht="16.5" hidden="1" customHeight="1" x14ac:dyDescent="0.2">
      <c r="A204" s="118" t="s">
        <v>96</v>
      </c>
      <c r="B204" s="13"/>
      <c r="C204" s="13"/>
      <c r="D204" s="13">
        <f t="shared" si="66"/>
        <v>0</v>
      </c>
      <c r="E204" s="199"/>
      <c r="F204" s="199"/>
      <c r="G204" s="96">
        <f t="shared" si="67"/>
        <v>0</v>
      </c>
      <c r="H204" s="200">
        <f>[1]BYDEPT!BD204</f>
        <v>0</v>
      </c>
      <c r="I204" s="234"/>
      <c r="J204" s="200">
        <f t="shared" si="68"/>
        <v>0</v>
      </c>
      <c r="L204" s="200">
        <f t="shared" si="69"/>
        <v>0</v>
      </c>
    </row>
    <row r="205" spans="1:12" ht="16.5" hidden="1" customHeight="1" x14ac:dyDescent="0.2">
      <c r="A205" s="118" t="s">
        <v>97</v>
      </c>
      <c r="B205" s="13"/>
      <c r="C205" s="13"/>
      <c r="D205" s="13">
        <f t="shared" si="66"/>
        <v>0</v>
      </c>
      <c r="E205" s="199"/>
      <c r="F205" s="199"/>
      <c r="G205" s="96">
        <f t="shared" si="67"/>
        <v>0</v>
      </c>
      <c r="H205" s="200">
        <f>[1]BYDEPT!BD205</f>
        <v>0</v>
      </c>
      <c r="I205" s="234"/>
      <c r="J205" s="200">
        <f t="shared" si="68"/>
        <v>0</v>
      </c>
      <c r="L205" s="200">
        <f t="shared" si="69"/>
        <v>0</v>
      </c>
    </row>
    <row r="206" spans="1:12" ht="16.5" hidden="1" customHeight="1" x14ac:dyDescent="0.2">
      <c r="A206" s="118" t="s">
        <v>98</v>
      </c>
      <c r="B206" s="13"/>
      <c r="C206" s="13"/>
      <c r="D206" s="13">
        <f t="shared" si="66"/>
        <v>0</v>
      </c>
      <c r="E206" s="199"/>
      <c r="F206" s="199"/>
      <c r="G206" s="96"/>
      <c r="H206" s="200">
        <f>[1]BYDEPT!BD206</f>
        <v>0</v>
      </c>
      <c r="I206" s="234"/>
      <c r="J206" s="200"/>
      <c r="L206" s="200">
        <f t="shared" si="69"/>
        <v>0</v>
      </c>
    </row>
    <row r="207" spans="1:12" ht="16.5" hidden="1" customHeight="1" x14ac:dyDescent="0.2">
      <c r="A207" s="118" t="s">
        <v>99</v>
      </c>
      <c r="B207" s="13"/>
      <c r="C207" s="13"/>
      <c r="D207" s="13">
        <f t="shared" si="66"/>
        <v>0</v>
      </c>
      <c r="E207" s="199"/>
      <c r="F207" s="199"/>
      <c r="G207" s="96">
        <f t="shared" si="67"/>
        <v>0</v>
      </c>
      <c r="H207" s="200">
        <f>[1]BYDEPT!BD207</f>
        <v>0</v>
      </c>
      <c r="I207" s="234"/>
      <c r="J207" s="200">
        <f t="shared" si="68"/>
        <v>0</v>
      </c>
      <c r="L207" s="200">
        <f t="shared" si="69"/>
        <v>0</v>
      </c>
    </row>
    <row r="208" spans="1:12" ht="16.5" hidden="1" customHeight="1" x14ac:dyDescent="0.2">
      <c r="A208" s="118" t="s">
        <v>100</v>
      </c>
      <c r="B208" s="13"/>
      <c r="C208" s="13"/>
      <c r="D208" s="13">
        <f t="shared" si="66"/>
        <v>0</v>
      </c>
      <c r="E208" s="199"/>
      <c r="F208" s="199"/>
      <c r="G208" s="96">
        <f t="shared" si="67"/>
        <v>0</v>
      </c>
      <c r="H208" s="200">
        <f>[1]BYDEPT!BD208</f>
        <v>0</v>
      </c>
      <c r="I208" s="234"/>
      <c r="J208" s="200">
        <f t="shared" si="68"/>
        <v>0</v>
      </c>
      <c r="L208" s="200">
        <f t="shared" si="69"/>
        <v>0</v>
      </c>
    </row>
    <row r="209" spans="1:12" ht="16.5" hidden="1" customHeight="1" x14ac:dyDescent="0.2">
      <c r="A209" s="118" t="s">
        <v>101</v>
      </c>
      <c r="B209" s="13"/>
      <c r="C209" s="13"/>
      <c r="D209" s="13">
        <f t="shared" si="66"/>
        <v>0</v>
      </c>
      <c r="E209" s="199"/>
      <c r="F209" s="199"/>
      <c r="G209" s="96">
        <f t="shared" si="67"/>
        <v>0</v>
      </c>
      <c r="H209" s="200">
        <f>[1]BYDEPT!BD209</f>
        <v>0</v>
      </c>
      <c r="I209" s="234"/>
      <c r="J209" s="200">
        <f t="shared" si="68"/>
        <v>0</v>
      </c>
      <c r="L209" s="200">
        <f t="shared" si="69"/>
        <v>0</v>
      </c>
    </row>
    <row r="210" spans="1:12" ht="16.5" hidden="1" customHeight="1" x14ac:dyDescent="0.2">
      <c r="A210" s="118" t="s">
        <v>102</v>
      </c>
      <c r="B210" s="13"/>
      <c r="C210" s="13"/>
      <c r="D210" s="13">
        <f t="shared" si="66"/>
        <v>0</v>
      </c>
      <c r="E210" s="199"/>
      <c r="F210" s="199"/>
      <c r="G210" s="96">
        <f t="shared" si="67"/>
        <v>0</v>
      </c>
      <c r="H210" s="200">
        <f>[1]BYDEPT!BD210</f>
        <v>0</v>
      </c>
      <c r="I210" s="234"/>
      <c r="J210" s="200">
        <f t="shared" si="68"/>
        <v>0</v>
      </c>
      <c r="L210" s="200">
        <f t="shared" si="69"/>
        <v>0</v>
      </c>
    </row>
    <row r="211" spans="1:12" ht="16.5" hidden="1" customHeight="1" x14ac:dyDescent="0.2">
      <c r="A211" s="118" t="s">
        <v>103</v>
      </c>
      <c r="B211" s="13"/>
      <c r="C211" s="13"/>
      <c r="D211" s="13">
        <f t="shared" si="66"/>
        <v>0</v>
      </c>
      <c r="E211" s="199"/>
      <c r="F211" s="199"/>
      <c r="G211" s="96">
        <f t="shared" si="67"/>
        <v>0</v>
      </c>
      <c r="H211" s="200">
        <f>[1]BYDEPT!BD211</f>
        <v>0</v>
      </c>
      <c r="I211" s="234"/>
      <c r="J211" s="200">
        <f t="shared" si="68"/>
        <v>0</v>
      </c>
      <c r="L211" s="200">
        <f t="shared" si="69"/>
        <v>0</v>
      </c>
    </row>
    <row r="212" spans="1:12" ht="16.5" customHeight="1" x14ac:dyDescent="0.2">
      <c r="A212" s="117" t="s">
        <v>104</v>
      </c>
      <c r="B212" s="13">
        <f>B213+B214</f>
        <v>3000</v>
      </c>
      <c r="C212" s="13">
        <f t="shared" ref="C212:L212" si="70">C213+C214</f>
        <v>0</v>
      </c>
      <c r="D212" s="13">
        <f t="shared" si="70"/>
        <v>3000</v>
      </c>
      <c r="E212" s="199">
        <f t="shared" si="70"/>
        <v>0</v>
      </c>
      <c r="F212" s="97">
        <f t="shared" si="70"/>
        <v>0</v>
      </c>
      <c r="G212" s="96">
        <f t="shared" si="70"/>
        <v>0</v>
      </c>
      <c r="H212" s="200">
        <f t="shared" si="70"/>
        <v>3000</v>
      </c>
      <c r="I212" s="234"/>
      <c r="J212" s="200">
        <f t="shared" si="70"/>
        <v>-3000</v>
      </c>
      <c r="K212" s="92">
        <f t="shared" si="70"/>
        <v>0</v>
      </c>
      <c r="L212" s="200">
        <f t="shared" si="70"/>
        <v>0</v>
      </c>
    </row>
    <row r="213" spans="1:12" ht="16.5" hidden="1" customHeight="1" x14ac:dyDescent="0.2">
      <c r="A213" s="117" t="s">
        <v>105</v>
      </c>
      <c r="B213" s="13">
        <f>'[1]2016Cont.'!BF115</f>
        <v>3000</v>
      </c>
      <c r="C213" s="13"/>
      <c r="D213" s="13">
        <f t="shared" ref="D213:D214" si="71">SUM(B213:C213)</f>
        <v>3000</v>
      </c>
      <c r="E213" s="199"/>
      <c r="F213" s="97"/>
      <c r="G213" s="96"/>
      <c r="H213" s="200">
        <f>[1]BYDEPT!BD213</f>
        <v>3000</v>
      </c>
      <c r="I213" s="234"/>
      <c r="J213" s="200">
        <f t="shared" si="68"/>
        <v>-3000</v>
      </c>
      <c r="L213" s="200"/>
    </row>
    <row r="214" spans="1:12" ht="16.5" hidden="1" customHeight="1" x14ac:dyDescent="0.2">
      <c r="A214" s="117" t="s">
        <v>106</v>
      </c>
      <c r="B214" s="13"/>
      <c r="C214" s="13"/>
      <c r="D214" s="13">
        <f t="shared" si="71"/>
        <v>0</v>
      </c>
      <c r="E214" s="199"/>
      <c r="F214" s="97"/>
      <c r="G214" s="96"/>
      <c r="H214" s="200">
        <f>[1]BYDEPT!BD214</f>
        <v>0</v>
      </c>
      <c r="I214" s="234"/>
      <c r="J214" s="200">
        <f t="shared" si="68"/>
        <v>0</v>
      </c>
      <c r="L214" s="200"/>
    </row>
    <row r="215" spans="1:12" ht="15" customHeight="1" x14ac:dyDescent="0.2">
      <c r="A215" s="117"/>
      <c r="B215" s="13"/>
      <c r="C215" s="13"/>
      <c r="D215" s="13"/>
      <c r="E215" s="199"/>
      <c r="F215" s="97"/>
      <c r="G215" s="96"/>
      <c r="H215" s="200"/>
      <c r="I215" s="234"/>
      <c r="J215" s="200"/>
      <c r="L215" s="200"/>
    </row>
    <row r="216" spans="1:12" ht="16.5" customHeight="1" x14ac:dyDescent="0.2">
      <c r="A216" s="114" t="s">
        <v>268</v>
      </c>
      <c r="B216" s="205">
        <f t="shared" ref="B216:H216" si="72">B217+B218+SUM(B225:B228)</f>
        <v>78491299.35799998</v>
      </c>
      <c r="C216" s="205">
        <f t="shared" si="72"/>
        <v>0</v>
      </c>
      <c r="D216" s="205">
        <f t="shared" si="72"/>
        <v>78491299.35799998</v>
      </c>
      <c r="E216" s="205">
        <f t="shared" si="72"/>
        <v>0</v>
      </c>
      <c r="F216" s="103">
        <f t="shared" si="72"/>
        <v>0</v>
      </c>
      <c r="G216" s="102">
        <f t="shared" si="72"/>
        <v>0</v>
      </c>
      <c r="H216" s="206">
        <f t="shared" si="72"/>
        <v>13329732</v>
      </c>
      <c r="I216" s="240"/>
      <c r="J216" s="206">
        <f>J217+J218+SUM(J225:J228)</f>
        <v>-13329732</v>
      </c>
      <c r="L216" s="206">
        <f>L217+L218+SUM(L225:L228)</f>
        <v>65161567.357999988</v>
      </c>
    </row>
    <row r="217" spans="1:12" ht="16.5" customHeight="1" x14ac:dyDescent="0.2">
      <c r="A217" s="118" t="s">
        <v>107</v>
      </c>
      <c r="B217" s="13">
        <f>'[1]2016SPFs'!P271</f>
        <v>21312097.833999991</v>
      </c>
      <c r="C217" s="13"/>
      <c r="D217" s="13">
        <f>C217+B217</f>
        <v>21312097.833999991</v>
      </c>
      <c r="E217" s="199"/>
      <c r="F217" s="97"/>
      <c r="G217" s="96">
        <f>E217+F217</f>
        <v>0</v>
      </c>
      <c r="H217" s="200">
        <f>[1]BYDEPT!BD217</f>
        <v>142731</v>
      </c>
      <c r="I217" s="234"/>
      <c r="J217" s="200">
        <f>G217-H217</f>
        <v>-142731</v>
      </c>
      <c r="L217" s="200">
        <f>D217-H217</f>
        <v>21169366.833999991</v>
      </c>
    </row>
    <row r="218" spans="1:12" ht="16.5" customHeight="1" x14ac:dyDescent="0.2">
      <c r="A218" s="118" t="s">
        <v>108</v>
      </c>
      <c r="B218" s="202">
        <f>SUM(B219:B223)</f>
        <v>32102132.624000002</v>
      </c>
      <c r="C218" s="202">
        <f>SUM(C219:C223)</f>
        <v>0</v>
      </c>
      <c r="D218" s="202">
        <f>SUM(D219:D223)</f>
        <v>32102132.624000002</v>
      </c>
      <c r="E218" s="202">
        <f>SUM(E219:E222)</f>
        <v>0</v>
      </c>
      <c r="F218" s="99">
        <f>SUM(F219:F222)</f>
        <v>0</v>
      </c>
      <c r="G218" s="98">
        <f>SUM(G219:G222)</f>
        <v>0</v>
      </c>
      <c r="H218" s="203">
        <f>SUM(H219:H223)</f>
        <v>446248</v>
      </c>
      <c r="I218" s="239"/>
      <c r="J218" s="203">
        <f>SUM(J219:J222)</f>
        <v>-446248</v>
      </c>
      <c r="L218" s="203">
        <f>SUM(L219:L223)</f>
        <v>31655884.624000002</v>
      </c>
    </row>
    <row r="219" spans="1:12" ht="16.5" hidden="1" customHeight="1" x14ac:dyDescent="0.2">
      <c r="A219" s="118" t="s">
        <v>109</v>
      </c>
      <c r="B219" s="13">
        <f>'[1]2016SPFs'!P274</f>
        <v>0</v>
      </c>
      <c r="C219" s="241"/>
      <c r="D219" s="7">
        <f t="shared" ref="D219:D223" si="73">C219+B219</f>
        <v>0</v>
      </c>
      <c r="E219" s="199"/>
      <c r="F219" s="97"/>
      <c r="G219" s="96">
        <f t="shared" ref="G219:G228" si="74">E219+F219</f>
        <v>0</v>
      </c>
      <c r="H219" s="200">
        <f>[1]BYDEPT!BD219</f>
        <v>0</v>
      </c>
      <c r="I219" s="234"/>
      <c r="J219" s="200">
        <f>G219-H219</f>
        <v>0</v>
      </c>
      <c r="L219" s="200">
        <f>D219-H219</f>
        <v>0</v>
      </c>
    </row>
    <row r="220" spans="1:12" ht="16.5" customHeight="1" x14ac:dyDescent="0.2">
      <c r="A220" s="118" t="s">
        <v>110</v>
      </c>
      <c r="B220" s="13">
        <f>'[1]2016SPFs'!P273</f>
        <v>31417104.585000001</v>
      </c>
      <c r="C220" s="12"/>
      <c r="D220" s="7">
        <f t="shared" si="73"/>
        <v>31417104.585000001</v>
      </c>
      <c r="E220" s="199"/>
      <c r="F220" s="97"/>
      <c r="G220" s="96">
        <f t="shared" si="74"/>
        <v>0</v>
      </c>
      <c r="H220" s="200">
        <f>[1]BYDEPT!BD220</f>
        <v>0</v>
      </c>
      <c r="I220" s="234"/>
      <c r="J220" s="200">
        <f>G220-H220</f>
        <v>0</v>
      </c>
      <c r="L220" s="200">
        <f>D220-H220</f>
        <v>31417104.585000001</v>
      </c>
    </row>
    <row r="221" spans="1:12" ht="16.5" customHeight="1" x14ac:dyDescent="0.2">
      <c r="A221" s="119" t="s">
        <v>111</v>
      </c>
      <c r="B221" s="3">
        <f>'[1]2016SPFs'!P275</f>
        <v>12280</v>
      </c>
      <c r="C221" s="49"/>
      <c r="D221" s="3">
        <f t="shared" si="73"/>
        <v>12280</v>
      </c>
      <c r="E221" s="199"/>
      <c r="F221" s="97"/>
      <c r="G221" s="96">
        <f t="shared" si="74"/>
        <v>0</v>
      </c>
      <c r="H221" s="200">
        <f>[1]BYDEPT!BD221</f>
        <v>0</v>
      </c>
      <c r="I221" s="234"/>
      <c r="J221" s="200">
        <f>G221-H221</f>
        <v>0</v>
      </c>
      <c r="L221" s="200">
        <f>D221-H221</f>
        <v>12280</v>
      </c>
    </row>
    <row r="222" spans="1:12" ht="16.5" customHeight="1" x14ac:dyDescent="0.2">
      <c r="A222" s="118" t="s">
        <v>112</v>
      </c>
      <c r="B222" s="13">
        <f>'[1]2016SPFs'!P276</f>
        <v>472748.0390000008</v>
      </c>
      <c r="C222" s="12"/>
      <c r="D222" s="7">
        <f t="shared" si="73"/>
        <v>472748.0390000008</v>
      </c>
      <c r="E222" s="199"/>
      <c r="F222" s="97"/>
      <c r="G222" s="96">
        <f t="shared" si="74"/>
        <v>0</v>
      </c>
      <c r="H222" s="200">
        <f>[1]BYDEPT!BD222</f>
        <v>446248</v>
      </c>
      <c r="I222" s="234"/>
      <c r="J222" s="200">
        <f>G222-H222</f>
        <v>-446248</v>
      </c>
      <c r="L222" s="200">
        <f>D222-H222</f>
        <v>26500.039000000805</v>
      </c>
    </row>
    <row r="223" spans="1:12" ht="16.5" customHeight="1" x14ac:dyDescent="0.2">
      <c r="A223" s="118" t="s">
        <v>113</v>
      </c>
      <c r="B223" s="13">
        <f>'[1]2016SPFs'!P277</f>
        <v>200000</v>
      </c>
      <c r="C223" s="12"/>
      <c r="D223" s="7">
        <f t="shared" si="73"/>
        <v>200000</v>
      </c>
      <c r="E223" s="199"/>
      <c r="F223" s="97"/>
      <c r="G223" s="96">
        <f t="shared" si="74"/>
        <v>0</v>
      </c>
      <c r="H223" s="200">
        <f>[1]BYDEPT!BD223</f>
        <v>0</v>
      </c>
      <c r="I223" s="234"/>
      <c r="J223" s="200">
        <f>G223-H223</f>
        <v>0</v>
      </c>
      <c r="L223" s="200">
        <f>D223-H223</f>
        <v>200000</v>
      </c>
    </row>
    <row r="224" spans="1:12" ht="14.25" hidden="1" customHeight="1" x14ac:dyDescent="0.2">
      <c r="A224" s="117"/>
      <c r="B224" s="13"/>
      <c r="C224" s="12"/>
      <c r="D224" s="7"/>
      <c r="E224" s="12"/>
      <c r="F224" s="146"/>
      <c r="G224" s="96">
        <f t="shared" si="74"/>
        <v>0</v>
      </c>
      <c r="H224" s="212"/>
      <c r="I224" s="242"/>
      <c r="J224" s="212"/>
      <c r="L224" s="200"/>
    </row>
    <row r="225" spans="1:12" ht="18" customHeight="1" x14ac:dyDescent="0.2">
      <c r="A225" s="117" t="s">
        <v>114</v>
      </c>
      <c r="B225" s="13">
        <f>'[1]2016SPFs'!P279</f>
        <v>813875.36800000002</v>
      </c>
      <c r="C225" s="12"/>
      <c r="D225" s="7">
        <f t="shared" ref="D225:D227" si="75">C225+B225</f>
        <v>813875.36800000002</v>
      </c>
      <c r="E225" s="199"/>
      <c r="F225" s="97"/>
      <c r="G225" s="96">
        <f t="shared" si="74"/>
        <v>0</v>
      </c>
      <c r="H225" s="200">
        <f>[1]BYDEPT!BD225</f>
        <v>393602</v>
      </c>
      <c r="I225" s="234"/>
      <c r="J225" s="200">
        <f>G225-H225</f>
        <v>-393602</v>
      </c>
      <c r="L225" s="200">
        <f t="shared" ref="L225:L228" si="76">D225-H225</f>
        <v>420273.36800000002</v>
      </c>
    </row>
    <row r="226" spans="1:12" ht="16.5" customHeight="1" x14ac:dyDescent="0.2">
      <c r="A226" s="117" t="s">
        <v>115</v>
      </c>
      <c r="B226" s="13">
        <f>'[1]2016SPFs'!M284</f>
        <v>200000</v>
      </c>
      <c r="C226" s="12"/>
      <c r="D226" s="7">
        <f t="shared" si="75"/>
        <v>200000</v>
      </c>
      <c r="E226" s="199"/>
      <c r="F226" s="97"/>
      <c r="G226" s="96">
        <f t="shared" si="74"/>
        <v>0</v>
      </c>
      <c r="H226" s="200">
        <f>[1]BYDEPT!BD226</f>
        <v>0</v>
      </c>
      <c r="I226" s="234"/>
      <c r="J226" s="200">
        <f t="shared" ref="J226:J228" si="77">G226-H226</f>
        <v>0</v>
      </c>
      <c r="L226" s="200">
        <f t="shared" si="76"/>
        <v>200000</v>
      </c>
    </row>
    <row r="227" spans="1:12" ht="16.5" customHeight="1" x14ac:dyDescent="0.2">
      <c r="A227" s="117" t="s">
        <v>116</v>
      </c>
      <c r="B227" s="13">
        <f>'[1]2016SPFs'!P285-1</f>
        <v>24063193.531999998</v>
      </c>
      <c r="C227" s="243"/>
      <c r="D227" s="7">
        <f t="shared" si="75"/>
        <v>24063193.531999998</v>
      </c>
      <c r="E227" s="199"/>
      <c r="F227" s="97"/>
      <c r="G227" s="96">
        <f>E227+F227</f>
        <v>0</v>
      </c>
      <c r="H227" s="200">
        <f>[1]BYDEPT!BD227</f>
        <v>12347151</v>
      </c>
      <c r="I227" s="234"/>
      <c r="J227" s="200">
        <f t="shared" si="77"/>
        <v>-12347151</v>
      </c>
      <c r="L227" s="200">
        <f t="shared" si="76"/>
        <v>11716042.531999998</v>
      </c>
    </row>
    <row r="228" spans="1:12" ht="16.5" hidden="1" customHeight="1" x14ac:dyDescent="0.2">
      <c r="A228" s="117" t="s">
        <v>117</v>
      </c>
      <c r="B228" s="13"/>
      <c r="C228" s="12"/>
      <c r="D228" s="7">
        <f t="shared" ref="D228" si="78">SUM(D229:D230)</f>
        <v>0</v>
      </c>
      <c r="E228" s="199"/>
      <c r="F228" s="97"/>
      <c r="G228" s="96">
        <f t="shared" si="74"/>
        <v>0</v>
      </c>
      <c r="H228" s="200">
        <f>[1]BYDEPT!BD228</f>
        <v>0</v>
      </c>
      <c r="I228" s="234"/>
      <c r="J228" s="200">
        <f t="shared" si="77"/>
        <v>0</v>
      </c>
      <c r="L228" s="200">
        <f t="shared" si="76"/>
        <v>0</v>
      </c>
    </row>
    <row r="229" spans="1:12" ht="15.75" customHeight="1" x14ac:dyDescent="0.2">
      <c r="A229" s="116"/>
      <c r="B229" s="244"/>
      <c r="C229" s="244"/>
      <c r="D229" s="244"/>
      <c r="E229" s="199"/>
      <c r="F229" s="97"/>
      <c r="G229" s="96"/>
      <c r="H229" s="200"/>
      <c r="I229" s="201"/>
      <c r="J229" s="200"/>
      <c r="L229" s="200"/>
    </row>
    <row r="230" spans="1:12" ht="16.5" customHeight="1" x14ac:dyDescent="0.2">
      <c r="A230" s="229" t="s">
        <v>122</v>
      </c>
      <c r="B230" s="245"/>
      <c r="C230" s="245"/>
      <c r="D230" s="245"/>
      <c r="E230" s="199"/>
      <c r="F230" s="199"/>
      <c r="G230" s="96">
        <f>E230+F230</f>
        <v>0</v>
      </c>
      <c r="H230" s="246">
        <f>[1]BYDEPT!BD230</f>
        <v>77352</v>
      </c>
      <c r="I230" s="247"/>
      <c r="J230" s="246">
        <f>G230-H230</f>
        <v>-77352</v>
      </c>
      <c r="L230" s="246"/>
    </row>
    <row r="231" spans="1:12" ht="14.25" customHeight="1" x14ac:dyDescent="0.2">
      <c r="A231" s="229"/>
      <c r="B231" s="245"/>
      <c r="C231" s="245"/>
      <c r="D231" s="245"/>
      <c r="E231" s="199"/>
      <c r="F231" s="199"/>
      <c r="G231" s="96"/>
      <c r="H231" s="246"/>
      <c r="I231" s="247"/>
      <c r="J231" s="246"/>
      <c r="L231" s="246"/>
    </row>
    <row r="232" spans="1:12" ht="16.5" customHeight="1" x14ac:dyDescent="0.2">
      <c r="A232" s="248" t="s">
        <v>269</v>
      </c>
      <c r="B232" s="249"/>
      <c r="C232" s="249"/>
      <c r="D232" s="249"/>
      <c r="E232" s="42">
        <f>SUM(E233:E242)</f>
        <v>0</v>
      </c>
      <c r="F232" s="42">
        <f>SUM(F233:F242)</f>
        <v>0</v>
      </c>
      <c r="G232" s="106">
        <f>SUM(G233:G242)</f>
        <v>0</v>
      </c>
      <c r="H232" s="219">
        <f>SUM(H233:H242)</f>
        <v>4231888</v>
      </c>
      <c r="I232" s="220"/>
      <c r="J232" s="219">
        <f>SUM(J233:J242)</f>
        <v>-4231888</v>
      </c>
      <c r="L232" s="219">
        <f>SUM(L233:L242)</f>
        <v>0</v>
      </c>
    </row>
    <row r="233" spans="1:12" ht="17.25" hidden="1" customHeight="1" x14ac:dyDescent="0.2">
      <c r="A233" s="95" t="s">
        <v>270</v>
      </c>
      <c r="B233" s="13"/>
      <c r="C233" s="13"/>
      <c r="D233" s="13"/>
      <c r="E233" s="199"/>
      <c r="F233" s="199"/>
      <c r="G233" s="96">
        <f t="shared" ref="G233:G242" si="79">E233+F233</f>
        <v>0</v>
      </c>
      <c r="H233" s="200">
        <f>[1]BYDEPT!BD233</f>
        <v>0</v>
      </c>
      <c r="I233" s="201"/>
      <c r="J233" s="200">
        <f t="shared" ref="J233:L242" si="80">G233-H233</f>
        <v>0</v>
      </c>
      <c r="L233" s="200">
        <f t="shared" si="80"/>
        <v>0</v>
      </c>
    </row>
    <row r="234" spans="1:12" ht="16.5" customHeight="1" x14ac:dyDescent="0.2">
      <c r="A234" s="95" t="s">
        <v>271</v>
      </c>
      <c r="B234" s="13"/>
      <c r="C234" s="13"/>
      <c r="D234" s="13"/>
      <c r="E234" s="199"/>
      <c r="F234" s="199"/>
      <c r="G234" s="96">
        <f t="shared" si="79"/>
        <v>0</v>
      </c>
      <c r="H234" s="200">
        <f>[1]BYDEPT!BD234</f>
        <v>584562</v>
      </c>
      <c r="I234" s="201"/>
      <c r="J234" s="200">
        <f t="shared" si="80"/>
        <v>-584562</v>
      </c>
      <c r="L234" s="200"/>
    </row>
    <row r="235" spans="1:12" ht="16.5" hidden="1" customHeight="1" x14ac:dyDescent="0.2">
      <c r="A235" s="95" t="s">
        <v>272</v>
      </c>
      <c r="B235" s="13"/>
      <c r="C235" s="13"/>
      <c r="D235" s="13"/>
      <c r="E235" s="199"/>
      <c r="F235" s="199"/>
      <c r="G235" s="96">
        <f t="shared" si="79"/>
        <v>0</v>
      </c>
      <c r="H235" s="200">
        <f>[1]BYDEPT!BD235</f>
        <v>0</v>
      </c>
      <c r="I235" s="201"/>
      <c r="J235" s="200">
        <f t="shared" si="80"/>
        <v>0</v>
      </c>
      <c r="L235" s="200"/>
    </row>
    <row r="236" spans="1:12" ht="17.25" customHeight="1" x14ac:dyDescent="0.2">
      <c r="A236" s="20" t="s">
        <v>273</v>
      </c>
      <c r="B236" s="19"/>
      <c r="C236" s="19"/>
      <c r="D236" s="19"/>
      <c r="E236" s="199"/>
      <c r="F236" s="199"/>
      <c r="G236" s="96">
        <f t="shared" si="79"/>
        <v>0</v>
      </c>
      <c r="H236" s="200">
        <f>[1]BYDEPT!BD236</f>
        <v>705013</v>
      </c>
      <c r="I236" s="201"/>
      <c r="J236" s="200">
        <f t="shared" si="80"/>
        <v>-705013</v>
      </c>
      <c r="L236" s="200"/>
    </row>
    <row r="237" spans="1:12" ht="16.5" customHeight="1" x14ac:dyDescent="0.2">
      <c r="A237" s="13" t="s">
        <v>274</v>
      </c>
      <c r="B237" s="13"/>
      <c r="C237" s="13"/>
      <c r="D237" s="13"/>
      <c r="E237" s="199"/>
      <c r="F237" s="199"/>
      <c r="G237" s="96">
        <f t="shared" si="79"/>
        <v>0</v>
      </c>
      <c r="H237" s="200">
        <f>[1]BYDEPT!BD237</f>
        <v>2942313</v>
      </c>
      <c r="I237" s="201"/>
      <c r="J237" s="200">
        <f t="shared" si="80"/>
        <v>-2942313</v>
      </c>
      <c r="L237" s="200"/>
    </row>
    <row r="238" spans="1:12" ht="16.5" hidden="1" customHeight="1" x14ac:dyDescent="0.2">
      <c r="A238" s="250" t="s">
        <v>275</v>
      </c>
      <c r="B238" s="3"/>
      <c r="C238" s="49"/>
      <c r="D238" s="105"/>
      <c r="E238" s="199"/>
      <c r="F238" s="199"/>
      <c r="G238" s="96">
        <f t="shared" si="79"/>
        <v>0</v>
      </c>
      <c r="H238" s="200">
        <f>[1]BYDEPT!BD238</f>
        <v>0</v>
      </c>
      <c r="I238" s="201"/>
      <c r="J238" s="200">
        <f t="shared" si="80"/>
        <v>0</v>
      </c>
      <c r="L238" s="200">
        <f t="shared" si="80"/>
        <v>0</v>
      </c>
    </row>
    <row r="239" spans="1:12" ht="16.5" hidden="1" customHeight="1" x14ac:dyDescent="0.2">
      <c r="A239" s="18" t="s">
        <v>276</v>
      </c>
      <c r="B239" s="7"/>
      <c r="C239" s="12"/>
      <c r="D239" s="7"/>
      <c r="E239" s="199"/>
      <c r="F239" s="199"/>
      <c r="G239" s="96">
        <f t="shared" si="79"/>
        <v>0</v>
      </c>
      <c r="H239" s="200">
        <f>[1]BYDEPT!BD239</f>
        <v>0</v>
      </c>
      <c r="I239" s="201"/>
      <c r="J239" s="200">
        <f t="shared" si="80"/>
        <v>0</v>
      </c>
      <c r="L239" s="200">
        <f t="shared" si="80"/>
        <v>0</v>
      </c>
    </row>
    <row r="240" spans="1:12" ht="16.5" hidden="1" customHeight="1" x14ac:dyDescent="0.2">
      <c r="A240" s="95" t="s">
        <v>277</v>
      </c>
      <c r="B240" s="13"/>
      <c r="C240" s="12"/>
      <c r="D240" s="7"/>
      <c r="E240" s="199"/>
      <c r="F240" s="199"/>
      <c r="G240" s="96">
        <f t="shared" si="79"/>
        <v>0</v>
      </c>
      <c r="H240" s="200">
        <f>[1]BYDEPT!BD240</f>
        <v>0</v>
      </c>
      <c r="I240" s="201"/>
      <c r="J240" s="200">
        <f t="shared" si="80"/>
        <v>0</v>
      </c>
      <c r="L240" s="200">
        <f t="shared" si="80"/>
        <v>0</v>
      </c>
    </row>
    <row r="241" spans="1:12" ht="16.5" hidden="1" customHeight="1" x14ac:dyDescent="0.2">
      <c r="A241" s="95" t="s">
        <v>278</v>
      </c>
      <c r="B241" s="13"/>
      <c r="C241" s="13"/>
      <c r="D241" s="13"/>
      <c r="E241" s="199"/>
      <c r="F241" s="199"/>
      <c r="G241" s="96">
        <f t="shared" si="79"/>
        <v>0</v>
      </c>
      <c r="H241" s="200">
        <f>[1]BYDEPT!BD241</f>
        <v>0</v>
      </c>
      <c r="I241" s="201"/>
      <c r="J241" s="200">
        <f t="shared" si="80"/>
        <v>0</v>
      </c>
      <c r="L241" s="200">
        <f t="shared" si="80"/>
        <v>0</v>
      </c>
    </row>
    <row r="242" spans="1:12" ht="16.5" hidden="1" customHeight="1" x14ac:dyDescent="0.2">
      <c r="A242" s="95" t="s">
        <v>279</v>
      </c>
      <c r="B242" s="13"/>
      <c r="C242" s="13"/>
      <c r="D242" s="13"/>
      <c r="E242" s="199"/>
      <c r="F242" s="199"/>
      <c r="G242" s="96">
        <f t="shared" si="79"/>
        <v>0</v>
      </c>
      <c r="H242" s="200">
        <f>[1]BYDEPT!BD242</f>
        <v>0</v>
      </c>
      <c r="I242" s="201"/>
      <c r="J242" s="200">
        <f t="shared" si="80"/>
        <v>0</v>
      </c>
      <c r="L242" s="200">
        <f t="shared" si="80"/>
        <v>0</v>
      </c>
    </row>
    <row r="243" spans="1:12" ht="21.75" customHeight="1" thickBot="1" x14ac:dyDescent="0.25">
      <c r="A243" s="251" t="s">
        <v>0</v>
      </c>
      <c r="B243" s="252">
        <f>B126</f>
        <v>107978126.01199998</v>
      </c>
      <c r="C243" s="252">
        <f t="shared" ref="C243:D243" si="81">C126</f>
        <v>0</v>
      </c>
      <c r="D243" s="253">
        <f t="shared" si="81"/>
        <v>107978126.01199998</v>
      </c>
      <c r="E243" s="254">
        <f>E125+E123</f>
        <v>3350000000</v>
      </c>
      <c r="F243" s="254">
        <f>F125+F123</f>
        <v>0</v>
      </c>
      <c r="G243" s="120">
        <f>G125+G123</f>
        <v>3350000000</v>
      </c>
      <c r="H243" s="255">
        <f>H125+H123</f>
        <v>2748965759</v>
      </c>
      <c r="I243" s="256">
        <f>H243/G243</f>
        <v>0.82058679373134324</v>
      </c>
      <c r="J243" s="255">
        <f>J125+J123</f>
        <v>601034241</v>
      </c>
      <c r="K243" s="257"/>
      <c r="L243" s="255">
        <f>L126</f>
        <v>84842804.01199998</v>
      </c>
    </row>
    <row r="244" spans="1:12" ht="13.5" thickTop="1" x14ac:dyDescent="0.2">
      <c r="E244" s="122"/>
      <c r="F244" s="122"/>
      <c r="G244" s="122"/>
      <c r="H244" s="122"/>
      <c r="I244" s="201"/>
      <c r="J244" s="122"/>
      <c r="L244" s="122"/>
    </row>
  </sheetData>
  <mergeCells count="12">
    <mergeCell ref="I4:I6"/>
    <mergeCell ref="J4:J6"/>
    <mergeCell ref="L4:L6"/>
    <mergeCell ref="E5:E6"/>
    <mergeCell ref="F5:F6"/>
    <mergeCell ref="G5:G6"/>
    <mergeCell ref="H4:H6"/>
    <mergeCell ref="A4:A6"/>
    <mergeCell ref="B4:B6"/>
    <mergeCell ref="C4:C6"/>
    <mergeCell ref="D4:D6"/>
    <mergeCell ref="E4:G4"/>
  </mergeCells>
  <printOptions gridLines="1"/>
  <pageMargins left="0.45" right="0.25" top="0.55000000000000004" bottom="0.48" header="0.3" footer="0.3"/>
  <pageSetup paperSize="9" scale="70" orientation="portrait" r:id="rId1"/>
  <headerFooter alignWithMargins="0">
    <oddHeader>&amp;R&amp;"Arial,Bold"ANNEX A-1</oddHeader>
    <oddFooter>&amp;L&amp;8&amp;F &amp;A&amp;C&amp;8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3"/>
  <sheetViews>
    <sheetView zoomScaleNormal="100" zoomScaleSheetLayoutView="100" workbookViewId="0">
      <pane xSplit="1" ySplit="5" topLeftCell="B76" activePane="bottomRight" state="frozen"/>
      <selection pane="topRight" activeCell="B1" sqref="B1"/>
      <selection pane="bottomLeft" activeCell="A6" sqref="A6"/>
      <selection pane="bottomRight" activeCell="B33" sqref="B33"/>
    </sheetView>
  </sheetViews>
  <sheetFormatPr defaultRowHeight="12.75" x14ac:dyDescent="0.2"/>
  <cols>
    <col min="1" max="1" width="37.42578125" style="303" customWidth="1"/>
    <col min="2" max="2" width="11.28515625" style="303" customWidth="1"/>
    <col min="3" max="3" width="11" style="303" customWidth="1"/>
    <col min="4" max="4" width="11.140625" style="303" customWidth="1"/>
    <col min="5" max="5" width="13" style="303" customWidth="1"/>
    <col min="6" max="6" width="52.140625" style="365" customWidth="1"/>
    <col min="7" max="243" width="9.140625" style="303"/>
    <col min="244" max="244" width="32.28515625" style="303" customWidth="1"/>
    <col min="245" max="245" width="10" style="303" customWidth="1"/>
    <col min="246" max="246" width="11" style="303" customWidth="1"/>
    <col min="247" max="247" width="11.140625" style="303" customWidth="1"/>
    <col min="248" max="248" width="13.42578125" style="303" customWidth="1"/>
    <col min="249" max="249" width="59.42578125" style="303" customWidth="1"/>
    <col min="250" max="250" width="19.7109375" style="303" customWidth="1"/>
    <col min="251" max="251" width="14.7109375" style="303" customWidth="1"/>
    <col min="252" max="499" width="9.140625" style="303"/>
    <col min="500" max="500" width="32.28515625" style="303" customWidth="1"/>
    <col min="501" max="501" width="10" style="303" customWidth="1"/>
    <col min="502" max="502" width="11" style="303" customWidth="1"/>
    <col min="503" max="503" width="11.140625" style="303" customWidth="1"/>
    <col min="504" max="504" width="13.42578125" style="303" customWidth="1"/>
    <col min="505" max="505" width="59.42578125" style="303" customWidth="1"/>
    <col min="506" max="506" width="19.7109375" style="303" customWidth="1"/>
    <col min="507" max="507" width="14.7109375" style="303" customWidth="1"/>
    <col min="508" max="755" width="9.140625" style="303"/>
    <col min="756" max="756" width="32.28515625" style="303" customWidth="1"/>
    <col min="757" max="757" width="10" style="303" customWidth="1"/>
    <col min="758" max="758" width="11" style="303" customWidth="1"/>
    <col min="759" max="759" width="11.140625" style="303" customWidth="1"/>
    <col min="760" max="760" width="13.42578125" style="303" customWidth="1"/>
    <col min="761" max="761" width="59.42578125" style="303" customWidth="1"/>
    <col min="762" max="762" width="19.7109375" style="303" customWidth="1"/>
    <col min="763" max="763" width="14.7109375" style="303" customWidth="1"/>
    <col min="764" max="1011" width="9.140625" style="303"/>
    <col min="1012" max="1012" width="32.28515625" style="303" customWidth="1"/>
    <col min="1013" max="1013" width="10" style="303" customWidth="1"/>
    <col min="1014" max="1014" width="11" style="303" customWidth="1"/>
    <col min="1015" max="1015" width="11.140625" style="303" customWidth="1"/>
    <col min="1016" max="1016" width="13.42578125" style="303" customWidth="1"/>
    <col min="1017" max="1017" width="59.42578125" style="303" customWidth="1"/>
    <col min="1018" max="1018" width="19.7109375" style="303" customWidth="1"/>
    <col min="1019" max="1019" width="14.7109375" style="303" customWidth="1"/>
    <col min="1020" max="1267" width="9.140625" style="303"/>
    <col min="1268" max="1268" width="32.28515625" style="303" customWidth="1"/>
    <col min="1269" max="1269" width="10" style="303" customWidth="1"/>
    <col min="1270" max="1270" width="11" style="303" customWidth="1"/>
    <col min="1271" max="1271" width="11.140625" style="303" customWidth="1"/>
    <col min="1272" max="1272" width="13.42578125" style="303" customWidth="1"/>
    <col min="1273" max="1273" width="59.42578125" style="303" customWidth="1"/>
    <col min="1274" max="1274" width="19.7109375" style="303" customWidth="1"/>
    <col min="1275" max="1275" width="14.7109375" style="303" customWidth="1"/>
    <col min="1276" max="1523" width="9.140625" style="303"/>
    <col min="1524" max="1524" width="32.28515625" style="303" customWidth="1"/>
    <col min="1525" max="1525" width="10" style="303" customWidth="1"/>
    <col min="1526" max="1526" width="11" style="303" customWidth="1"/>
    <col min="1527" max="1527" width="11.140625" style="303" customWidth="1"/>
    <col min="1528" max="1528" width="13.42578125" style="303" customWidth="1"/>
    <col min="1529" max="1529" width="59.42578125" style="303" customWidth="1"/>
    <col min="1530" max="1530" width="19.7109375" style="303" customWidth="1"/>
    <col min="1531" max="1531" width="14.7109375" style="303" customWidth="1"/>
    <col min="1532" max="1779" width="9.140625" style="303"/>
    <col min="1780" max="1780" width="32.28515625" style="303" customWidth="1"/>
    <col min="1781" max="1781" width="10" style="303" customWidth="1"/>
    <col min="1782" max="1782" width="11" style="303" customWidth="1"/>
    <col min="1783" max="1783" width="11.140625" style="303" customWidth="1"/>
    <col min="1784" max="1784" width="13.42578125" style="303" customWidth="1"/>
    <col min="1785" max="1785" width="59.42578125" style="303" customWidth="1"/>
    <col min="1786" max="1786" width="19.7109375" style="303" customWidth="1"/>
    <col min="1787" max="1787" width="14.7109375" style="303" customWidth="1"/>
    <col min="1788" max="2035" width="9.140625" style="303"/>
    <col min="2036" max="2036" width="32.28515625" style="303" customWidth="1"/>
    <col min="2037" max="2037" width="10" style="303" customWidth="1"/>
    <col min="2038" max="2038" width="11" style="303" customWidth="1"/>
    <col min="2039" max="2039" width="11.140625" style="303" customWidth="1"/>
    <col min="2040" max="2040" width="13.42578125" style="303" customWidth="1"/>
    <col min="2041" max="2041" width="59.42578125" style="303" customWidth="1"/>
    <col min="2042" max="2042" width="19.7109375" style="303" customWidth="1"/>
    <col min="2043" max="2043" width="14.7109375" style="303" customWidth="1"/>
    <col min="2044" max="2291" width="9.140625" style="303"/>
    <col min="2292" max="2292" width="32.28515625" style="303" customWidth="1"/>
    <col min="2293" max="2293" width="10" style="303" customWidth="1"/>
    <col min="2294" max="2294" width="11" style="303" customWidth="1"/>
    <col min="2295" max="2295" width="11.140625" style="303" customWidth="1"/>
    <col min="2296" max="2296" width="13.42578125" style="303" customWidth="1"/>
    <col min="2297" max="2297" width="59.42578125" style="303" customWidth="1"/>
    <col min="2298" max="2298" width="19.7109375" style="303" customWidth="1"/>
    <col min="2299" max="2299" width="14.7109375" style="303" customWidth="1"/>
    <col min="2300" max="2547" width="9.140625" style="303"/>
    <col min="2548" max="2548" width="32.28515625" style="303" customWidth="1"/>
    <col min="2549" max="2549" width="10" style="303" customWidth="1"/>
    <col min="2550" max="2550" width="11" style="303" customWidth="1"/>
    <col min="2551" max="2551" width="11.140625" style="303" customWidth="1"/>
    <col min="2552" max="2552" width="13.42578125" style="303" customWidth="1"/>
    <col min="2553" max="2553" width="59.42578125" style="303" customWidth="1"/>
    <col min="2554" max="2554" width="19.7109375" style="303" customWidth="1"/>
    <col min="2555" max="2555" width="14.7109375" style="303" customWidth="1"/>
    <col min="2556" max="2803" width="9.140625" style="303"/>
    <col min="2804" max="2804" width="32.28515625" style="303" customWidth="1"/>
    <col min="2805" max="2805" width="10" style="303" customWidth="1"/>
    <col min="2806" max="2806" width="11" style="303" customWidth="1"/>
    <col min="2807" max="2807" width="11.140625" style="303" customWidth="1"/>
    <col min="2808" max="2808" width="13.42578125" style="303" customWidth="1"/>
    <col min="2809" max="2809" width="59.42578125" style="303" customWidth="1"/>
    <col min="2810" max="2810" width="19.7109375" style="303" customWidth="1"/>
    <col min="2811" max="2811" width="14.7109375" style="303" customWidth="1"/>
    <col min="2812" max="3059" width="9.140625" style="303"/>
    <col min="3060" max="3060" width="32.28515625" style="303" customWidth="1"/>
    <col min="3061" max="3061" width="10" style="303" customWidth="1"/>
    <col min="3062" max="3062" width="11" style="303" customWidth="1"/>
    <col min="3063" max="3063" width="11.140625" style="303" customWidth="1"/>
    <col min="3064" max="3064" width="13.42578125" style="303" customWidth="1"/>
    <col min="3065" max="3065" width="59.42578125" style="303" customWidth="1"/>
    <col min="3066" max="3066" width="19.7109375" style="303" customWidth="1"/>
    <col min="3067" max="3067" width="14.7109375" style="303" customWidth="1"/>
    <col min="3068" max="3315" width="9.140625" style="303"/>
    <col min="3316" max="3316" width="32.28515625" style="303" customWidth="1"/>
    <col min="3317" max="3317" width="10" style="303" customWidth="1"/>
    <col min="3318" max="3318" width="11" style="303" customWidth="1"/>
    <col min="3319" max="3319" width="11.140625" style="303" customWidth="1"/>
    <col min="3320" max="3320" width="13.42578125" style="303" customWidth="1"/>
    <col min="3321" max="3321" width="59.42578125" style="303" customWidth="1"/>
    <col min="3322" max="3322" width="19.7109375" style="303" customWidth="1"/>
    <col min="3323" max="3323" width="14.7109375" style="303" customWidth="1"/>
    <col min="3324" max="3571" width="9.140625" style="303"/>
    <col min="3572" max="3572" width="32.28515625" style="303" customWidth="1"/>
    <col min="3573" max="3573" width="10" style="303" customWidth="1"/>
    <col min="3574" max="3574" width="11" style="303" customWidth="1"/>
    <col min="3575" max="3575" width="11.140625" style="303" customWidth="1"/>
    <col min="3576" max="3576" width="13.42578125" style="303" customWidth="1"/>
    <col min="3577" max="3577" width="59.42578125" style="303" customWidth="1"/>
    <col min="3578" max="3578" width="19.7109375" style="303" customWidth="1"/>
    <col min="3579" max="3579" width="14.7109375" style="303" customWidth="1"/>
    <col min="3580" max="3827" width="9.140625" style="303"/>
    <col min="3828" max="3828" width="32.28515625" style="303" customWidth="1"/>
    <col min="3829" max="3829" width="10" style="303" customWidth="1"/>
    <col min="3830" max="3830" width="11" style="303" customWidth="1"/>
    <col min="3831" max="3831" width="11.140625" style="303" customWidth="1"/>
    <col min="3832" max="3832" width="13.42578125" style="303" customWidth="1"/>
    <col min="3833" max="3833" width="59.42578125" style="303" customWidth="1"/>
    <col min="3834" max="3834" width="19.7109375" style="303" customWidth="1"/>
    <col min="3835" max="3835" width="14.7109375" style="303" customWidth="1"/>
    <col min="3836" max="4083" width="9.140625" style="303"/>
    <col min="4084" max="4084" width="32.28515625" style="303" customWidth="1"/>
    <col min="4085" max="4085" width="10" style="303" customWidth="1"/>
    <col min="4086" max="4086" width="11" style="303" customWidth="1"/>
    <col min="4087" max="4087" width="11.140625" style="303" customWidth="1"/>
    <col min="4088" max="4088" width="13.42578125" style="303" customWidth="1"/>
    <col min="4089" max="4089" width="59.42578125" style="303" customWidth="1"/>
    <col min="4090" max="4090" width="19.7109375" style="303" customWidth="1"/>
    <col min="4091" max="4091" width="14.7109375" style="303" customWidth="1"/>
    <col min="4092" max="4339" width="9.140625" style="303"/>
    <col min="4340" max="4340" width="32.28515625" style="303" customWidth="1"/>
    <col min="4341" max="4341" width="10" style="303" customWidth="1"/>
    <col min="4342" max="4342" width="11" style="303" customWidth="1"/>
    <col min="4343" max="4343" width="11.140625" style="303" customWidth="1"/>
    <col min="4344" max="4344" width="13.42578125" style="303" customWidth="1"/>
    <col min="4345" max="4345" width="59.42578125" style="303" customWidth="1"/>
    <col min="4346" max="4346" width="19.7109375" style="303" customWidth="1"/>
    <col min="4347" max="4347" width="14.7109375" style="303" customWidth="1"/>
    <col min="4348" max="4595" width="9.140625" style="303"/>
    <col min="4596" max="4596" width="32.28515625" style="303" customWidth="1"/>
    <col min="4597" max="4597" width="10" style="303" customWidth="1"/>
    <col min="4598" max="4598" width="11" style="303" customWidth="1"/>
    <col min="4599" max="4599" width="11.140625" style="303" customWidth="1"/>
    <col min="4600" max="4600" width="13.42578125" style="303" customWidth="1"/>
    <col min="4601" max="4601" width="59.42578125" style="303" customWidth="1"/>
    <col min="4602" max="4602" width="19.7109375" style="303" customWidth="1"/>
    <col min="4603" max="4603" width="14.7109375" style="303" customWidth="1"/>
    <col min="4604" max="4851" width="9.140625" style="303"/>
    <col min="4852" max="4852" width="32.28515625" style="303" customWidth="1"/>
    <col min="4853" max="4853" width="10" style="303" customWidth="1"/>
    <col min="4854" max="4854" width="11" style="303" customWidth="1"/>
    <col min="4855" max="4855" width="11.140625" style="303" customWidth="1"/>
    <col min="4856" max="4856" width="13.42578125" style="303" customWidth="1"/>
    <col min="4857" max="4857" width="59.42578125" style="303" customWidth="1"/>
    <col min="4858" max="4858" width="19.7109375" style="303" customWidth="1"/>
    <col min="4859" max="4859" width="14.7109375" style="303" customWidth="1"/>
    <col min="4860" max="5107" width="9.140625" style="303"/>
    <col min="5108" max="5108" width="32.28515625" style="303" customWidth="1"/>
    <col min="5109" max="5109" width="10" style="303" customWidth="1"/>
    <col min="5110" max="5110" width="11" style="303" customWidth="1"/>
    <col min="5111" max="5111" width="11.140625" style="303" customWidth="1"/>
    <col min="5112" max="5112" width="13.42578125" style="303" customWidth="1"/>
    <col min="5113" max="5113" width="59.42578125" style="303" customWidth="1"/>
    <col min="5114" max="5114" width="19.7109375" style="303" customWidth="1"/>
    <col min="5115" max="5115" width="14.7109375" style="303" customWidth="1"/>
    <col min="5116" max="5363" width="9.140625" style="303"/>
    <col min="5364" max="5364" width="32.28515625" style="303" customWidth="1"/>
    <col min="5365" max="5365" width="10" style="303" customWidth="1"/>
    <col min="5366" max="5366" width="11" style="303" customWidth="1"/>
    <col min="5367" max="5367" width="11.140625" style="303" customWidth="1"/>
    <col min="5368" max="5368" width="13.42578125" style="303" customWidth="1"/>
    <col min="5369" max="5369" width="59.42578125" style="303" customWidth="1"/>
    <col min="5370" max="5370" width="19.7109375" style="303" customWidth="1"/>
    <col min="5371" max="5371" width="14.7109375" style="303" customWidth="1"/>
    <col min="5372" max="5619" width="9.140625" style="303"/>
    <col min="5620" max="5620" width="32.28515625" style="303" customWidth="1"/>
    <col min="5621" max="5621" width="10" style="303" customWidth="1"/>
    <col min="5622" max="5622" width="11" style="303" customWidth="1"/>
    <col min="5623" max="5623" width="11.140625" style="303" customWidth="1"/>
    <col min="5624" max="5624" width="13.42578125" style="303" customWidth="1"/>
    <col min="5625" max="5625" width="59.42578125" style="303" customWidth="1"/>
    <col min="5626" max="5626" width="19.7109375" style="303" customWidth="1"/>
    <col min="5627" max="5627" width="14.7109375" style="303" customWidth="1"/>
    <col min="5628" max="5875" width="9.140625" style="303"/>
    <col min="5876" max="5876" width="32.28515625" style="303" customWidth="1"/>
    <col min="5877" max="5877" width="10" style="303" customWidth="1"/>
    <col min="5878" max="5878" width="11" style="303" customWidth="1"/>
    <col min="5879" max="5879" width="11.140625" style="303" customWidth="1"/>
    <col min="5880" max="5880" width="13.42578125" style="303" customWidth="1"/>
    <col min="5881" max="5881" width="59.42578125" style="303" customWidth="1"/>
    <col min="5882" max="5882" width="19.7109375" style="303" customWidth="1"/>
    <col min="5883" max="5883" width="14.7109375" style="303" customWidth="1"/>
    <col min="5884" max="6131" width="9.140625" style="303"/>
    <col min="6132" max="6132" width="32.28515625" style="303" customWidth="1"/>
    <col min="6133" max="6133" width="10" style="303" customWidth="1"/>
    <col min="6134" max="6134" width="11" style="303" customWidth="1"/>
    <col min="6135" max="6135" width="11.140625" style="303" customWidth="1"/>
    <col min="6136" max="6136" width="13.42578125" style="303" customWidth="1"/>
    <col min="6137" max="6137" width="59.42578125" style="303" customWidth="1"/>
    <col min="6138" max="6138" width="19.7109375" style="303" customWidth="1"/>
    <col min="6139" max="6139" width="14.7109375" style="303" customWidth="1"/>
    <col min="6140" max="6387" width="9.140625" style="303"/>
    <col min="6388" max="6388" width="32.28515625" style="303" customWidth="1"/>
    <col min="6389" max="6389" width="10" style="303" customWidth="1"/>
    <col min="6390" max="6390" width="11" style="303" customWidth="1"/>
    <col min="6391" max="6391" width="11.140625" style="303" customWidth="1"/>
    <col min="6392" max="6392" width="13.42578125" style="303" customWidth="1"/>
    <col min="6393" max="6393" width="59.42578125" style="303" customWidth="1"/>
    <col min="6394" max="6394" width="19.7109375" style="303" customWidth="1"/>
    <col min="6395" max="6395" width="14.7109375" style="303" customWidth="1"/>
    <col min="6396" max="6643" width="9.140625" style="303"/>
    <col min="6644" max="6644" width="32.28515625" style="303" customWidth="1"/>
    <col min="6645" max="6645" width="10" style="303" customWidth="1"/>
    <col min="6646" max="6646" width="11" style="303" customWidth="1"/>
    <col min="6647" max="6647" width="11.140625" style="303" customWidth="1"/>
    <col min="6648" max="6648" width="13.42578125" style="303" customWidth="1"/>
    <col min="6649" max="6649" width="59.42578125" style="303" customWidth="1"/>
    <col min="6650" max="6650" width="19.7109375" style="303" customWidth="1"/>
    <col min="6651" max="6651" width="14.7109375" style="303" customWidth="1"/>
    <col min="6652" max="6899" width="9.140625" style="303"/>
    <col min="6900" max="6900" width="32.28515625" style="303" customWidth="1"/>
    <col min="6901" max="6901" width="10" style="303" customWidth="1"/>
    <col min="6902" max="6902" width="11" style="303" customWidth="1"/>
    <col min="6903" max="6903" width="11.140625" style="303" customWidth="1"/>
    <col min="6904" max="6904" width="13.42578125" style="303" customWidth="1"/>
    <col min="6905" max="6905" width="59.42578125" style="303" customWidth="1"/>
    <col min="6906" max="6906" width="19.7109375" style="303" customWidth="1"/>
    <col min="6907" max="6907" width="14.7109375" style="303" customWidth="1"/>
    <col min="6908" max="7155" width="9.140625" style="303"/>
    <col min="7156" max="7156" width="32.28515625" style="303" customWidth="1"/>
    <col min="7157" max="7157" width="10" style="303" customWidth="1"/>
    <col min="7158" max="7158" width="11" style="303" customWidth="1"/>
    <col min="7159" max="7159" width="11.140625" style="303" customWidth="1"/>
    <col min="7160" max="7160" width="13.42578125" style="303" customWidth="1"/>
    <col min="7161" max="7161" width="59.42578125" style="303" customWidth="1"/>
    <col min="7162" max="7162" width="19.7109375" style="303" customWidth="1"/>
    <col min="7163" max="7163" width="14.7109375" style="303" customWidth="1"/>
    <col min="7164" max="7411" width="9.140625" style="303"/>
    <col min="7412" max="7412" width="32.28515625" style="303" customWidth="1"/>
    <col min="7413" max="7413" width="10" style="303" customWidth="1"/>
    <col min="7414" max="7414" width="11" style="303" customWidth="1"/>
    <col min="7415" max="7415" width="11.140625" style="303" customWidth="1"/>
    <col min="7416" max="7416" width="13.42578125" style="303" customWidth="1"/>
    <col min="7417" max="7417" width="59.42578125" style="303" customWidth="1"/>
    <col min="7418" max="7418" width="19.7109375" style="303" customWidth="1"/>
    <col min="7419" max="7419" width="14.7109375" style="303" customWidth="1"/>
    <col min="7420" max="7667" width="9.140625" style="303"/>
    <col min="7668" max="7668" width="32.28515625" style="303" customWidth="1"/>
    <col min="7669" max="7669" width="10" style="303" customWidth="1"/>
    <col min="7670" max="7670" width="11" style="303" customWidth="1"/>
    <col min="7671" max="7671" width="11.140625" style="303" customWidth="1"/>
    <col min="7672" max="7672" width="13.42578125" style="303" customWidth="1"/>
    <col min="7673" max="7673" width="59.42578125" style="303" customWidth="1"/>
    <col min="7674" max="7674" width="19.7109375" style="303" customWidth="1"/>
    <col min="7675" max="7675" width="14.7109375" style="303" customWidth="1"/>
    <col min="7676" max="7923" width="9.140625" style="303"/>
    <col min="7924" max="7924" width="32.28515625" style="303" customWidth="1"/>
    <col min="7925" max="7925" width="10" style="303" customWidth="1"/>
    <col min="7926" max="7926" width="11" style="303" customWidth="1"/>
    <col min="7927" max="7927" width="11.140625" style="303" customWidth="1"/>
    <col min="7928" max="7928" width="13.42578125" style="303" customWidth="1"/>
    <col min="7929" max="7929" width="59.42578125" style="303" customWidth="1"/>
    <col min="7930" max="7930" width="19.7109375" style="303" customWidth="1"/>
    <col min="7931" max="7931" width="14.7109375" style="303" customWidth="1"/>
    <col min="7932" max="8179" width="9.140625" style="303"/>
    <col min="8180" max="8180" width="32.28515625" style="303" customWidth="1"/>
    <col min="8181" max="8181" width="10" style="303" customWidth="1"/>
    <col min="8182" max="8182" width="11" style="303" customWidth="1"/>
    <col min="8183" max="8183" width="11.140625" style="303" customWidth="1"/>
    <col min="8184" max="8184" width="13.42578125" style="303" customWidth="1"/>
    <col min="8185" max="8185" width="59.42578125" style="303" customWidth="1"/>
    <col min="8186" max="8186" width="19.7109375" style="303" customWidth="1"/>
    <col min="8187" max="8187" width="14.7109375" style="303" customWidth="1"/>
    <col min="8188" max="8435" width="9.140625" style="303"/>
    <col min="8436" max="8436" width="32.28515625" style="303" customWidth="1"/>
    <col min="8437" max="8437" width="10" style="303" customWidth="1"/>
    <col min="8438" max="8438" width="11" style="303" customWidth="1"/>
    <col min="8439" max="8439" width="11.140625" style="303" customWidth="1"/>
    <col min="8440" max="8440" width="13.42578125" style="303" customWidth="1"/>
    <col min="8441" max="8441" width="59.42578125" style="303" customWidth="1"/>
    <col min="8442" max="8442" width="19.7109375" style="303" customWidth="1"/>
    <col min="8443" max="8443" width="14.7109375" style="303" customWidth="1"/>
    <col min="8444" max="8691" width="9.140625" style="303"/>
    <col min="8692" max="8692" width="32.28515625" style="303" customWidth="1"/>
    <col min="8693" max="8693" width="10" style="303" customWidth="1"/>
    <col min="8694" max="8694" width="11" style="303" customWidth="1"/>
    <col min="8695" max="8695" width="11.140625" style="303" customWidth="1"/>
    <col min="8696" max="8696" width="13.42578125" style="303" customWidth="1"/>
    <col min="8697" max="8697" width="59.42578125" style="303" customWidth="1"/>
    <col min="8698" max="8698" width="19.7109375" style="303" customWidth="1"/>
    <col min="8699" max="8699" width="14.7109375" style="303" customWidth="1"/>
    <col min="8700" max="8947" width="9.140625" style="303"/>
    <col min="8948" max="8948" width="32.28515625" style="303" customWidth="1"/>
    <col min="8949" max="8949" width="10" style="303" customWidth="1"/>
    <col min="8950" max="8950" width="11" style="303" customWidth="1"/>
    <col min="8951" max="8951" width="11.140625" style="303" customWidth="1"/>
    <col min="8952" max="8952" width="13.42578125" style="303" customWidth="1"/>
    <col min="8953" max="8953" width="59.42578125" style="303" customWidth="1"/>
    <col min="8954" max="8954" width="19.7109375" style="303" customWidth="1"/>
    <col min="8955" max="8955" width="14.7109375" style="303" customWidth="1"/>
    <col min="8956" max="9203" width="9.140625" style="303"/>
    <col min="9204" max="9204" width="32.28515625" style="303" customWidth="1"/>
    <col min="9205" max="9205" width="10" style="303" customWidth="1"/>
    <col min="9206" max="9206" width="11" style="303" customWidth="1"/>
    <col min="9207" max="9207" width="11.140625" style="303" customWidth="1"/>
    <col min="9208" max="9208" width="13.42578125" style="303" customWidth="1"/>
    <col min="9209" max="9209" width="59.42578125" style="303" customWidth="1"/>
    <col min="9210" max="9210" width="19.7109375" style="303" customWidth="1"/>
    <col min="9211" max="9211" width="14.7109375" style="303" customWidth="1"/>
    <col min="9212" max="9459" width="9.140625" style="303"/>
    <col min="9460" max="9460" width="32.28515625" style="303" customWidth="1"/>
    <col min="9461" max="9461" width="10" style="303" customWidth="1"/>
    <col min="9462" max="9462" width="11" style="303" customWidth="1"/>
    <col min="9463" max="9463" width="11.140625" style="303" customWidth="1"/>
    <col min="9464" max="9464" width="13.42578125" style="303" customWidth="1"/>
    <col min="9465" max="9465" width="59.42578125" style="303" customWidth="1"/>
    <col min="9466" max="9466" width="19.7109375" style="303" customWidth="1"/>
    <col min="9467" max="9467" width="14.7109375" style="303" customWidth="1"/>
    <col min="9468" max="9715" width="9.140625" style="303"/>
    <col min="9716" max="9716" width="32.28515625" style="303" customWidth="1"/>
    <col min="9717" max="9717" width="10" style="303" customWidth="1"/>
    <col min="9718" max="9718" width="11" style="303" customWidth="1"/>
    <col min="9719" max="9719" width="11.140625" style="303" customWidth="1"/>
    <col min="9720" max="9720" width="13.42578125" style="303" customWidth="1"/>
    <col min="9721" max="9721" width="59.42578125" style="303" customWidth="1"/>
    <col min="9722" max="9722" width="19.7109375" style="303" customWidth="1"/>
    <col min="9723" max="9723" width="14.7109375" style="303" customWidth="1"/>
    <col min="9724" max="9971" width="9.140625" style="303"/>
    <col min="9972" max="9972" width="32.28515625" style="303" customWidth="1"/>
    <col min="9973" max="9973" width="10" style="303" customWidth="1"/>
    <col min="9974" max="9974" width="11" style="303" customWidth="1"/>
    <col min="9975" max="9975" width="11.140625" style="303" customWidth="1"/>
    <col min="9976" max="9976" width="13.42578125" style="303" customWidth="1"/>
    <col min="9977" max="9977" width="59.42578125" style="303" customWidth="1"/>
    <col min="9978" max="9978" width="19.7109375" style="303" customWidth="1"/>
    <col min="9979" max="9979" width="14.7109375" style="303" customWidth="1"/>
    <col min="9980" max="10227" width="9.140625" style="303"/>
    <col min="10228" max="10228" width="32.28515625" style="303" customWidth="1"/>
    <col min="10229" max="10229" width="10" style="303" customWidth="1"/>
    <col min="10230" max="10230" width="11" style="303" customWidth="1"/>
    <col min="10231" max="10231" width="11.140625" style="303" customWidth="1"/>
    <col min="10232" max="10232" width="13.42578125" style="303" customWidth="1"/>
    <col min="10233" max="10233" width="59.42578125" style="303" customWidth="1"/>
    <col min="10234" max="10234" width="19.7109375" style="303" customWidth="1"/>
    <col min="10235" max="10235" width="14.7109375" style="303" customWidth="1"/>
    <col min="10236" max="10483" width="9.140625" style="303"/>
    <col min="10484" max="10484" width="32.28515625" style="303" customWidth="1"/>
    <col min="10485" max="10485" width="10" style="303" customWidth="1"/>
    <col min="10486" max="10486" width="11" style="303" customWidth="1"/>
    <col min="10487" max="10487" width="11.140625" style="303" customWidth="1"/>
    <col min="10488" max="10488" width="13.42578125" style="303" customWidth="1"/>
    <col min="10489" max="10489" width="59.42578125" style="303" customWidth="1"/>
    <col min="10490" max="10490" width="19.7109375" style="303" customWidth="1"/>
    <col min="10491" max="10491" width="14.7109375" style="303" customWidth="1"/>
    <col min="10492" max="10739" width="9.140625" style="303"/>
    <col min="10740" max="10740" width="32.28515625" style="303" customWidth="1"/>
    <col min="10741" max="10741" width="10" style="303" customWidth="1"/>
    <col min="10742" max="10742" width="11" style="303" customWidth="1"/>
    <col min="10743" max="10743" width="11.140625" style="303" customWidth="1"/>
    <col min="10744" max="10744" width="13.42578125" style="303" customWidth="1"/>
    <col min="10745" max="10745" width="59.42578125" style="303" customWidth="1"/>
    <col min="10746" max="10746" width="19.7109375" style="303" customWidth="1"/>
    <col min="10747" max="10747" width="14.7109375" style="303" customWidth="1"/>
    <col min="10748" max="10995" width="9.140625" style="303"/>
    <col min="10996" max="10996" width="32.28515625" style="303" customWidth="1"/>
    <col min="10997" max="10997" width="10" style="303" customWidth="1"/>
    <col min="10998" max="10998" width="11" style="303" customWidth="1"/>
    <col min="10999" max="10999" width="11.140625" style="303" customWidth="1"/>
    <col min="11000" max="11000" width="13.42578125" style="303" customWidth="1"/>
    <col min="11001" max="11001" width="59.42578125" style="303" customWidth="1"/>
    <col min="11002" max="11002" width="19.7109375" style="303" customWidth="1"/>
    <col min="11003" max="11003" width="14.7109375" style="303" customWidth="1"/>
    <col min="11004" max="11251" width="9.140625" style="303"/>
    <col min="11252" max="11252" width="32.28515625" style="303" customWidth="1"/>
    <col min="11253" max="11253" width="10" style="303" customWidth="1"/>
    <col min="11254" max="11254" width="11" style="303" customWidth="1"/>
    <col min="11255" max="11255" width="11.140625" style="303" customWidth="1"/>
    <col min="11256" max="11256" width="13.42578125" style="303" customWidth="1"/>
    <col min="11257" max="11257" width="59.42578125" style="303" customWidth="1"/>
    <col min="11258" max="11258" width="19.7109375" style="303" customWidth="1"/>
    <col min="11259" max="11259" width="14.7109375" style="303" customWidth="1"/>
    <col min="11260" max="11507" width="9.140625" style="303"/>
    <col min="11508" max="11508" width="32.28515625" style="303" customWidth="1"/>
    <col min="11509" max="11509" width="10" style="303" customWidth="1"/>
    <col min="11510" max="11510" width="11" style="303" customWidth="1"/>
    <col min="11511" max="11511" width="11.140625" style="303" customWidth="1"/>
    <col min="11512" max="11512" width="13.42578125" style="303" customWidth="1"/>
    <col min="11513" max="11513" width="59.42578125" style="303" customWidth="1"/>
    <col min="11514" max="11514" width="19.7109375" style="303" customWidth="1"/>
    <col min="11515" max="11515" width="14.7109375" style="303" customWidth="1"/>
    <col min="11516" max="11763" width="9.140625" style="303"/>
    <col min="11764" max="11764" width="32.28515625" style="303" customWidth="1"/>
    <col min="11765" max="11765" width="10" style="303" customWidth="1"/>
    <col min="11766" max="11766" width="11" style="303" customWidth="1"/>
    <col min="11767" max="11767" width="11.140625" style="303" customWidth="1"/>
    <col min="11768" max="11768" width="13.42578125" style="303" customWidth="1"/>
    <col min="11769" max="11769" width="59.42578125" style="303" customWidth="1"/>
    <col min="11770" max="11770" width="19.7109375" style="303" customWidth="1"/>
    <col min="11771" max="11771" width="14.7109375" style="303" customWidth="1"/>
    <col min="11772" max="12019" width="9.140625" style="303"/>
    <col min="12020" max="12020" width="32.28515625" style="303" customWidth="1"/>
    <col min="12021" max="12021" width="10" style="303" customWidth="1"/>
    <col min="12022" max="12022" width="11" style="303" customWidth="1"/>
    <col min="12023" max="12023" width="11.140625" style="303" customWidth="1"/>
    <col min="12024" max="12024" width="13.42578125" style="303" customWidth="1"/>
    <col min="12025" max="12025" width="59.42578125" style="303" customWidth="1"/>
    <col min="12026" max="12026" width="19.7109375" style="303" customWidth="1"/>
    <col min="12027" max="12027" width="14.7109375" style="303" customWidth="1"/>
    <col min="12028" max="12275" width="9.140625" style="303"/>
    <col min="12276" max="12276" width="32.28515625" style="303" customWidth="1"/>
    <col min="12277" max="12277" width="10" style="303" customWidth="1"/>
    <col min="12278" max="12278" width="11" style="303" customWidth="1"/>
    <col min="12279" max="12279" width="11.140625" style="303" customWidth="1"/>
    <col min="12280" max="12280" width="13.42578125" style="303" customWidth="1"/>
    <col min="12281" max="12281" width="59.42578125" style="303" customWidth="1"/>
    <col min="12282" max="12282" width="19.7109375" style="303" customWidth="1"/>
    <col min="12283" max="12283" width="14.7109375" style="303" customWidth="1"/>
    <col min="12284" max="12531" width="9.140625" style="303"/>
    <col min="12532" max="12532" width="32.28515625" style="303" customWidth="1"/>
    <col min="12533" max="12533" width="10" style="303" customWidth="1"/>
    <col min="12534" max="12534" width="11" style="303" customWidth="1"/>
    <col min="12535" max="12535" width="11.140625" style="303" customWidth="1"/>
    <col min="12536" max="12536" width="13.42578125" style="303" customWidth="1"/>
    <col min="12537" max="12537" width="59.42578125" style="303" customWidth="1"/>
    <col min="12538" max="12538" width="19.7109375" style="303" customWidth="1"/>
    <col min="12539" max="12539" width="14.7109375" style="303" customWidth="1"/>
    <col min="12540" max="12787" width="9.140625" style="303"/>
    <col min="12788" max="12788" width="32.28515625" style="303" customWidth="1"/>
    <col min="12789" max="12789" width="10" style="303" customWidth="1"/>
    <col min="12790" max="12790" width="11" style="303" customWidth="1"/>
    <col min="12791" max="12791" width="11.140625" style="303" customWidth="1"/>
    <col min="12792" max="12792" width="13.42578125" style="303" customWidth="1"/>
    <col min="12793" max="12793" width="59.42578125" style="303" customWidth="1"/>
    <col min="12794" max="12794" width="19.7109375" style="303" customWidth="1"/>
    <col min="12795" max="12795" width="14.7109375" style="303" customWidth="1"/>
    <col min="12796" max="13043" width="9.140625" style="303"/>
    <col min="13044" max="13044" width="32.28515625" style="303" customWidth="1"/>
    <col min="13045" max="13045" width="10" style="303" customWidth="1"/>
    <col min="13046" max="13046" width="11" style="303" customWidth="1"/>
    <col min="13047" max="13047" width="11.140625" style="303" customWidth="1"/>
    <col min="13048" max="13048" width="13.42578125" style="303" customWidth="1"/>
    <col min="13049" max="13049" width="59.42578125" style="303" customWidth="1"/>
    <col min="13050" max="13050" width="19.7109375" style="303" customWidth="1"/>
    <col min="13051" max="13051" width="14.7109375" style="303" customWidth="1"/>
    <col min="13052" max="13299" width="9.140625" style="303"/>
    <col min="13300" max="13300" width="32.28515625" style="303" customWidth="1"/>
    <col min="13301" max="13301" width="10" style="303" customWidth="1"/>
    <col min="13302" max="13302" width="11" style="303" customWidth="1"/>
    <col min="13303" max="13303" width="11.140625" style="303" customWidth="1"/>
    <col min="13304" max="13304" width="13.42578125" style="303" customWidth="1"/>
    <col min="13305" max="13305" width="59.42578125" style="303" customWidth="1"/>
    <col min="13306" max="13306" width="19.7109375" style="303" customWidth="1"/>
    <col min="13307" max="13307" width="14.7109375" style="303" customWidth="1"/>
    <col min="13308" max="13555" width="9.140625" style="303"/>
    <col min="13556" max="13556" width="32.28515625" style="303" customWidth="1"/>
    <col min="13557" max="13557" width="10" style="303" customWidth="1"/>
    <col min="13558" max="13558" width="11" style="303" customWidth="1"/>
    <col min="13559" max="13559" width="11.140625" style="303" customWidth="1"/>
    <col min="13560" max="13560" width="13.42578125" style="303" customWidth="1"/>
    <col min="13561" max="13561" width="59.42578125" style="303" customWidth="1"/>
    <col min="13562" max="13562" width="19.7109375" style="303" customWidth="1"/>
    <col min="13563" max="13563" width="14.7109375" style="303" customWidth="1"/>
    <col min="13564" max="13811" width="9.140625" style="303"/>
    <col min="13812" max="13812" width="32.28515625" style="303" customWidth="1"/>
    <col min="13813" max="13813" width="10" style="303" customWidth="1"/>
    <col min="13814" max="13814" width="11" style="303" customWidth="1"/>
    <col min="13815" max="13815" width="11.140625" style="303" customWidth="1"/>
    <col min="13816" max="13816" width="13.42578125" style="303" customWidth="1"/>
    <col min="13817" max="13817" width="59.42578125" style="303" customWidth="1"/>
    <col min="13818" max="13818" width="19.7109375" style="303" customWidth="1"/>
    <col min="13819" max="13819" width="14.7109375" style="303" customWidth="1"/>
    <col min="13820" max="14067" width="9.140625" style="303"/>
    <col min="14068" max="14068" width="32.28515625" style="303" customWidth="1"/>
    <col min="14069" max="14069" width="10" style="303" customWidth="1"/>
    <col min="14070" max="14070" width="11" style="303" customWidth="1"/>
    <col min="14071" max="14071" width="11.140625" style="303" customWidth="1"/>
    <col min="14072" max="14072" width="13.42578125" style="303" customWidth="1"/>
    <col min="14073" max="14073" width="59.42578125" style="303" customWidth="1"/>
    <col min="14074" max="14074" width="19.7109375" style="303" customWidth="1"/>
    <col min="14075" max="14075" width="14.7109375" style="303" customWidth="1"/>
    <col min="14076" max="14323" width="9.140625" style="303"/>
    <col min="14324" max="14324" width="32.28515625" style="303" customWidth="1"/>
    <col min="14325" max="14325" width="10" style="303" customWidth="1"/>
    <col min="14326" max="14326" width="11" style="303" customWidth="1"/>
    <col min="14327" max="14327" width="11.140625" style="303" customWidth="1"/>
    <col min="14328" max="14328" width="13.42578125" style="303" customWidth="1"/>
    <col min="14329" max="14329" width="59.42578125" style="303" customWidth="1"/>
    <col min="14330" max="14330" width="19.7109375" style="303" customWidth="1"/>
    <col min="14331" max="14331" width="14.7109375" style="303" customWidth="1"/>
    <col min="14332" max="14579" width="9.140625" style="303"/>
    <col min="14580" max="14580" width="32.28515625" style="303" customWidth="1"/>
    <col min="14581" max="14581" width="10" style="303" customWidth="1"/>
    <col min="14582" max="14582" width="11" style="303" customWidth="1"/>
    <col min="14583" max="14583" width="11.140625" style="303" customWidth="1"/>
    <col min="14584" max="14584" width="13.42578125" style="303" customWidth="1"/>
    <col min="14585" max="14585" width="59.42578125" style="303" customWidth="1"/>
    <col min="14586" max="14586" width="19.7109375" style="303" customWidth="1"/>
    <col min="14587" max="14587" width="14.7109375" style="303" customWidth="1"/>
    <col min="14588" max="14835" width="9.140625" style="303"/>
    <col min="14836" max="14836" width="32.28515625" style="303" customWidth="1"/>
    <col min="14837" max="14837" width="10" style="303" customWidth="1"/>
    <col min="14838" max="14838" width="11" style="303" customWidth="1"/>
    <col min="14839" max="14839" width="11.140625" style="303" customWidth="1"/>
    <col min="14840" max="14840" width="13.42578125" style="303" customWidth="1"/>
    <col min="14841" max="14841" width="59.42578125" style="303" customWidth="1"/>
    <col min="14842" max="14842" width="19.7109375" style="303" customWidth="1"/>
    <col min="14843" max="14843" width="14.7109375" style="303" customWidth="1"/>
    <col min="14844" max="15091" width="9.140625" style="303"/>
    <col min="15092" max="15092" width="32.28515625" style="303" customWidth="1"/>
    <col min="15093" max="15093" width="10" style="303" customWidth="1"/>
    <col min="15094" max="15094" width="11" style="303" customWidth="1"/>
    <col min="15095" max="15095" width="11.140625" style="303" customWidth="1"/>
    <col min="15096" max="15096" width="13.42578125" style="303" customWidth="1"/>
    <col min="15097" max="15097" width="59.42578125" style="303" customWidth="1"/>
    <col min="15098" max="15098" width="19.7109375" style="303" customWidth="1"/>
    <col min="15099" max="15099" width="14.7109375" style="303" customWidth="1"/>
    <col min="15100" max="15347" width="9.140625" style="303"/>
    <col min="15348" max="15348" width="32.28515625" style="303" customWidth="1"/>
    <col min="15349" max="15349" width="10" style="303" customWidth="1"/>
    <col min="15350" max="15350" width="11" style="303" customWidth="1"/>
    <col min="15351" max="15351" width="11.140625" style="303" customWidth="1"/>
    <col min="15352" max="15352" width="13.42578125" style="303" customWidth="1"/>
    <col min="15353" max="15353" width="59.42578125" style="303" customWidth="1"/>
    <col min="15354" max="15354" width="19.7109375" style="303" customWidth="1"/>
    <col min="15355" max="15355" width="14.7109375" style="303" customWidth="1"/>
    <col min="15356" max="15603" width="9.140625" style="303"/>
    <col min="15604" max="15604" width="32.28515625" style="303" customWidth="1"/>
    <col min="15605" max="15605" width="10" style="303" customWidth="1"/>
    <col min="15606" max="15606" width="11" style="303" customWidth="1"/>
    <col min="15607" max="15607" width="11.140625" style="303" customWidth="1"/>
    <col min="15608" max="15608" width="13.42578125" style="303" customWidth="1"/>
    <col min="15609" max="15609" width="59.42578125" style="303" customWidth="1"/>
    <col min="15610" max="15610" width="19.7109375" style="303" customWidth="1"/>
    <col min="15611" max="15611" width="14.7109375" style="303" customWidth="1"/>
    <col min="15612" max="15859" width="9.140625" style="303"/>
    <col min="15860" max="15860" width="32.28515625" style="303" customWidth="1"/>
    <col min="15861" max="15861" width="10" style="303" customWidth="1"/>
    <col min="15862" max="15862" width="11" style="303" customWidth="1"/>
    <col min="15863" max="15863" width="11.140625" style="303" customWidth="1"/>
    <col min="15864" max="15864" width="13.42578125" style="303" customWidth="1"/>
    <col min="15865" max="15865" width="59.42578125" style="303" customWidth="1"/>
    <col min="15866" max="15866" width="19.7109375" style="303" customWidth="1"/>
    <col min="15867" max="15867" width="14.7109375" style="303" customWidth="1"/>
    <col min="15868" max="16115" width="9.140625" style="303"/>
    <col min="16116" max="16116" width="32.28515625" style="303" customWidth="1"/>
    <col min="16117" max="16117" width="10" style="303" customWidth="1"/>
    <col min="16118" max="16118" width="11" style="303" customWidth="1"/>
    <col min="16119" max="16119" width="11.140625" style="303" customWidth="1"/>
    <col min="16120" max="16120" width="13.42578125" style="303" customWidth="1"/>
    <col min="16121" max="16121" width="59.42578125" style="303" customWidth="1"/>
    <col min="16122" max="16122" width="19.7109375" style="303" customWidth="1"/>
    <col min="16123" max="16123" width="14.7109375" style="303" customWidth="1"/>
    <col min="16124" max="16384" width="9.140625" style="303"/>
  </cols>
  <sheetData>
    <row r="1" spans="1:6" s="299" customFormat="1" ht="15" customHeight="1" x14ac:dyDescent="0.2">
      <c r="A1" s="298" t="s">
        <v>287</v>
      </c>
      <c r="E1" s="298"/>
      <c r="F1" s="300"/>
    </row>
    <row r="2" spans="1:6" s="299" customFormat="1" ht="15" customHeight="1" x14ac:dyDescent="0.2">
      <c r="A2" s="298" t="str">
        <f>[2]BYDEPT!A2</f>
        <v>JANUARY 1- MAY 31, 2017</v>
      </c>
      <c r="E2" s="298"/>
      <c r="F2" s="300"/>
    </row>
    <row r="3" spans="1:6" s="299" customFormat="1" ht="15" customHeight="1" x14ac:dyDescent="0.2">
      <c r="A3" s="298" t="s">
        <v>288</v>
      </c>
      <c r="F3" s="301"/>
    </row>
    <row r="4" spans="1:6" s="299" customFormat="1" ht="15" customHeight="1" x14ac:dyDescent="0.2">
      <c r="A4" s="395" t="s">
        <v>36</v>
      </c>
      <c r="B4" s="397" t="s">
        <v>289</v>
      </c>
      <c r="C4" s="397"/>
      <c r="D4" s="397"/>
      <c r="E4" s="398" t="s">
        <v>0</v>
      </c>
      <c r="F4" s="395" t="s">
        <v>290</v>
      </c>
    </row>
    <row r="5" spans="1:6" ht="16.5" customHeight="1" x14ac:dyDescent="0.2">
      <c r="A5" s="396"/>
      <c r="B5" s="302" t="s">
        <v>291</v>
      </c>
      <c r="C5" s="302" t="s">
        <v>292</v>
      </c>
      <c r="D5" s="302" t="s">
        <v>293</v>
      </c>
      <c r="E5" s="397"/>
      <c r="F5" s="396"/>
    </row>
    <row r="6" spans="1:6" ht="16.5" customHeight="1" x14ac:dyDescent="0.2">
      <c r="A6" s="304" t="s">
        <v>294</v>
      </c>
      <c r="B6" s="305">
        <f>B7</f>
        <v>0</v>
      </c>
      <c r="C6" s="305">
        <f t="shared" ref="C6:E6" si="0">C7</f>
        <v>0</v>
      </c>
      <c r="D6" s="305">
        <f t="shared" si="0"/>
        <v>0</v>
      </c>
      <c r="E6" s="305">
        <f t="shared" si="0"/>
        <v>0</v>
      </c>
      <c r="F6" s="306"/>
    </row>
    <row r="7" spans="1:6" ht="18" hidden="1" customHeight="1" x14ac:dyDescent="0.2">
      <c r="A7" s="307" t="s">
        <v>295</v>
      </c>
      <c r="B7" s="308">
        <f>B8+B23+B29+B40+B45+B57+B62+B67+B73+B34+B52</f>
        <v>0</v>
      </c>
      <c r="C7" s="308">
        <f>C8+C23+C29+C40+C45+C57+C62+C67+C73+C34+C52</f>
        <v>0</v>
      </c>
      <c r="D7" s="308">
        <f>D8+D23+D29+D40+D45+D57+D62+D67+D73+D34+D52</f>
        <v>0</v>
      </c>
      <c r="E7" s="308">
        <f>E8+E23+E29+E40+E45+E57+E62+E67+E73+E34+E52</f>
        <v>0</v>
      </c>
      <c r="F7" s="309"/>
    </row>
    <row r="8" spans="1:6" s="311" customFormat="1" ht="16.5" customHeight="1" x14ac:dyDescent="0.2">
      <c r="A8" s="310" t="s">
        <v>296</v>
      </c>
      <c r="B8" s="305">
        <f>B10+B13+B16+B20</f>
        <v>0</v>
      </c>
      <c r="C8" s="305">
        <f t="shared" ref="C8:E8" si="1">C10+C13+C16+C20</f>
        <v>-4384938</v>
      </c>
      <c r="D8" s="305">
        <f t="shared" si="1"/>
        <v>0</v>
      </c>
      <c r="E8" s="305">
        <f t="shared" si="1"/>
        <v>-4384938</v>
      </c>
      <c r="F8" s="309"/>
    </row>
    <row r="9" spans="1:6" s="311" customFormat="1" ht="16.5" customHeight="1" x14ac:dyDescent="0.2">
      <c r="A9" s="312" t="s">
        <v>297</v>
      </c>
      <c r="B9" s="313"/>
      <c r="C9" s="313"/>
      <c r="D9" s="313"/>
      <c r="E9" s="313"/>
      <c r="F9" s="309"/>
    </row>
    <row r="10" spans="1:6" s="311" customFormat="1" ht="16.5" customHeight="1" x14ac:dyDescent="0.2">
      <c r="A10" s="314" t="s">
        <v>298</v>
      </c>
      <c r="B10" s="313"/>
      <c r="C10" s="313">
        <v>-2000000</v>
      </c>
      <c r="D10" s="313"/>
      <c r="E10" s="313">
        <f>SUM(B10:D10)</f>
        <v>-2000000</v>
      </c>
      <c r="F10" s="399" t="s">
        <v>299</v>
      </c>
    </row>
    <row r="11" spans="1:6" s="311" customFormat="1" ht="16.5" customHeight="1" x14ac:dyDescent="0.2">
      <c r="A11" s="315" t="s">
        <v>300</v>
      </c>
      <c r="B11" s="313"/>
      <c r="F11" s="399"/>
    </row>
    <row r="12" spans="1:6" s="311" customFormat="1" ht="16.5" customHeight="1" x14ac:dyDescent="0.2">
      <c r="A12" s="315"/>
      <c r="B12" s="313"/>
      <c r="C12" s="313"/>
      <c r="D12" s="313"/>
      <c r="E12" s="313"/>
      <c r="F12" s="399"/>
    </row>
    <row r="13" spans="1:6" s="311" customFormat="1" ht="16.5" customHeight="1" x14ac:dyDescent="0.2">
      <c r="A13" s="314" t="s">
        <v>301</v>
      </c>
      <c r="B13" s="313"/>
      <c r="C13" s="313">
        <v>-749563</v>
      </c>
      <c r="D13" s="313"/>
      <c r="E13" s="313">
        <f>SUM(B13:D13)</f>
        <v>-749563</v>
      </c>
      <c r="F13" s="399"/>
    </row>
    <row r="14" spans="1:6" s="311" customFormat="1" ht="30.75" customHeight="1" x14ac:dyDescent="0.2">
      <c r="A14" s="316" t="s">
        <v>302</v>
      </c>
      <c r="B14" s="313"/>
      <c r="C14" s="313"/>
      <c r="D14" s="313"/>
      <c r="E14" s="313"/>
      <c r="F14" s="399"/>
    </row>
    <row r="15" spans="1:6" s="311" customFormat="1" ht="16.5" customHeight="1" x14ac:dyDescent="0.2">
      <c r="A15" s="314"/>
      <c r="B15" s="313"/>
      <c r="C15" s="313"/>
      <c r="D15" s="313"/>
      <c r="E15" s="313"/>
      <c r="F15" s="399"/>
    </row>
    <row r="16" spans="1:6" s="311" customFormat="1" ht="16.5" customHeight="1" x14ac:dyDescent="0.2">
      <c r="A16" s="314" t="s">
        <v>303</v>
      </c>
      <c r="B16" s="317">
        <f>SUM(B17:B18)</f>
        <v>0</v>
      </c>
      <c r="C16" s="317">
        <f t="shared" ref="C16:E16" si="2">SUM(C17:C18)</f>
        <v>-1457697</v>
      </c>
      <c r="D16" s="317">
        <f t="shared" si="2"/>
        <v>0</v>
      </c>
      <c r="E16" s="317">
        <f t="shared" si="2"/>
        <v>-1457697</v>
      </c>
      <c r="F16" s="399"/>
    </row>
    <row r="17" spans="1:6" s="311" customFormat="1" ht="48" customHeight="1" x14ac:dyDescent="0.2">
      <c r="A17" s="316" t="s">
        <v>304</v>
      </c>
      <c r="B17" s="313"/>
      <c r="C17" s="313">
        <v>-1436601</v>
      </c>
      <c r="D17" s="313"/>
      <c r="E17" s="313">
        <f t="shared" ref="E17:E22" si="3">SUM(B17:D17)</f>
        <v>-1436601</v>
      </c>
      <c r="F17" s="399"/>
    </row>
    <row r="18" spans="1:6" s="311" customFormat="1" ht="30" customHeight="1" x14ac:dyDescent="0.2">
      <c r="A18" s="316" t="s">
        <v>305</v>
      </c>
      <c r="B18" s="313"/>
      <c r="C18" s="313">
        <v>-21096</v>
      </c>
      <c r="D18" s="313"/>
      <c r="E18" s="313">
        <f t="shared" si="3"/>
        <v>-21096</v>
      </c>
      <c r="F18" s="399"/>
    </row>
    <row r="19" spans="1:6" s="311" customFormat="1" ht="16.5" customHeight="1" x14ac:dyDescent="0.2">
      <c r="A19" s="314"/>
      <c r="B19" s="313"/>
      <c r="C19" s="313"/>
      <c r="D19" s="313"/>
      <c r="E19" s="313"/>
      <c r="F19" s="399"/>
    </row>
    <row r="20" spans="1:6" s="311" customFormat="1" ht="16.5" customHeight="1" x14ac:dyDescent="0.2">
      <c r="A20" s="314" t="s">
        <v>306</v>
      </c>
      <c r="B20" s="313"/>
      <c r="C20" s="313">
        <v>-177678</v>
      </c>
      <c r="D20" s="313"/>
      <c r="E20" s="313">
        <f>SUM(B20:D20)</f>
        <v>-177678</v>
      </c>
      <c r="F20" s="399"/>
    </row>
    <row r="21" spans="1:6" s="311" customFormat="1" ht="58.5" customHeight="1" x14ac:dyDescent="0.2">
      <c r="A21" s="316" t="s">
        <v>307</v>
      </c>
      <c r="B21" s="313"/>
      <c r="C21" s="313"/>
      <c r="D21" s="313"/>
      <c r="E21" s="313"/>
      <c r="F21" s="399"/>
    </row>
    <row r="22" spans="1:6" s="311" customFormat="1" ht="16.5" customHeight="1" x14ac:dyDescent="0.2">
      <c r="A22" s="318"/>
      <c r="B22" s="313"/>
      <c r="C22" s="313"/>
      <c r="D22" s="313"/>
      <c r="E22" s="313">
        <f t="shared" si="3"/>
        <v>0</v>
      </c>
      <c r="F22" s="309"/>
    </row>
    <row r="23" spans="1:6" ht="17.25" customHeight="1" x14ac:dyDescent="0.2">
      <c r="A23" s="319" t="s">
        <v>308</v>
      </c>
      <c r="B23" s="320">
        <f>B24</f>
        <v>0</v>
      </c>
      <c r="C23" s="320">
        <f t="shared" ref="C23:E23" si="4">C24</f>
        <v>0</v>
      </c>
      <c r="D23" s="320">
        <f t="shared" si="4"/>
        <v>-6000000</v>
      </c>
      <c r="E23" s="320">
        <f t="shared" si="4"/>
        <v>-6000000</v>
      </c>
      <c r="F23" s="321"/>
    </row>
    <row r="24" spans="1:6" s="325" customFormat="1" ht="15" customHeight="1" x14ac:dyDescent="0.2">
      <c r="A24" s="322" t="s">
        <v>309</v>
      </c>
      <c r="B24" s="323">
        <f>SUM(B25:B27)</f>
        <v>0</v>
      </c>
      <c r="C24" s="324">
        <f>SUM(C25:C27)</f>
        <v>0</v>
      </c>
      <c r="D24" s="324">
        <f>SUM(D25:D27)</f>
        <v>-6000000</v>
      </c>
      <c r="E24" s="324">
        <f>SUM(E25:E27)</f>
        <v>-6000000</v>
      </c>
      <c r="F24" s="321"/>
    </row>
    <row r="25" spans="1:6" ht="17.25" customHeight="1" x14ac:dyDescent="0.2">
      <c r="A25" s="322" t="s">
        <v>297</v>
      </c>
      <c r="B25" s="326"/>
      <c r="C25" s="326"/>
      <c r="D25" s="326"/>
      <c r="E25" s="326"/>
      <c r="F25" s="327"/>
    </row>
    <row r="26" spans="1:6" ht="30.75" customHeight="1" x14ac:dyDescent="0.2">
      <c r="A26" s="314" t="s">
        <v>310</v>
      </c>
      <c r="B26" s="328"/>
      <c r="C26" s="328"/>
      <c r="D26" s="328"/>
      <c r="E26" s="328"/>
      <c r="F26" s="329"/>
    </row>
    <row r="27" spans="1:6" ht="30.75" customHeight="1" x14ac:dyDescent="0.2">
      <c r="A27" s="316" t="s">
        <v>311</v>
      </c>
      <c r="B27" s="328"/>
      <c r="C27" s="328"/>
      <c r="D27" s="328">
        <v>-6000000</v>
      </c>
      <c r="E27" s="328">
        <f>SUM(B27:D27)</f>
        <v>-6000000</v>
      </c>
      <c r="F27" s="330" t="s">
        <v>312</v>
      </c>
    </row>
    <row r="28" spans="1:6" ht="12" customHeight="1" x14ac:dyDescent="0.2">
      <c r="A28" s="322"/>
      <c r="B28" s="326"/>
      <c r="C28" s="326"/>
      <c r="D28" s="326"/>
      <c r="E28" s="326"/>
      <c r="F28" s="327"/>
    </row>
    <row r="29" spans="1:6" ht="15" customHeight="1" x14ac:dyDescent="0.2">
      <c r="A29" s="319" t="s">
        <v>313</v>
      </c>
      <c r="B29" s="320">
        <f>B33</f>
        <v>253517</v>
      </c>
      <c r="C29" s="320">
        <f t="shared" ref="C29:E29" si="5">C33</f>
        <v>0</v>
      </c>
      <c r="D29" s="320">
        <f t="shared" si="5"/>
        <v>0</v>
      </c>
      <c r="E29" s="320">
        <f t="shared" si="5"/>
        <v>253517</v>
      </c>
      <c r="F29" s="321"/>
    </row>
    <row r="30" spans="1:6" ht="15" customHeight="1" x14ac:dyDescent="0.2">
      <c r="A30" s="322" t="s">
        <v>309</v>
      </c>
      <c r="B30" s="331"/>
      <c r="C30" s="331"/>
      <c r="D30" s="331"/>
      <c r="E30" s="331"/>
      <c r="F30" s="321"/>
    </row>
    <row r="31" spans="1:6" ht="15" customHeight="1" x14ac:dyDescent="0.2">
      <c r="A31" s="322" t="s">
        <v>314</v>
      </c>
      <c r="B31" s="326"/>
      <c r="C31" s="326"/>
      <c r="D31" s="326"/>
      <c r="E31" s="326"/>
      <c r="F31" s="327"/>
    </row>
    <row r="32" spans="1:6" s="332" customFormat="1" ht="15.75" customHeight="1" x14ac:dyDescent="0.2">
      <c r="A32" s="314" t="s">
        <v>315</v>
      </c>
      <c r="B32" s="318"/>
      <c r="C32" s="312"/>
      <c r="D32" s="312"/>
      <c r="E32" s="312">
        <f>SUM(B32:D32)</f>
        <v>0</v>
      </c>
      <c r="F32" s="329"/>
    </row>
    <row r="33" spans="1:6" ht="46.5" customHeight="1" x14ac:dyDescent="0.2">
      <c r="A33" s="316" t="s">
        <v>316</v>
      </c>
      <c r="B33" s="318">
        <f>97909+50563+48672+56373</f>
        <v>253517</v>
      </c>
      <c r="C33" s="312"/>
      <c r="D33" s="312"/>
      <c r="E33" s="312">
        <f>SUM(B33:D33)</f>
        <v>253517</v>
      </c>
      <c r="F33" s="333" t="s">
        <v>317</v>
      </c>
    </row>
    <row r="34" spans="1:6" ht="15" customHeight="1" x14ac:dyDescent="0.2">
      <c r="A34" s="319" t="s">
        <v>318</v>
      </c>
      <c r="B34" s="320">
        <f>SUM(B36:B38)</f>
        <v>0</v>
      </c>
      <c r="C34" s="320">
        <f t="shared" ref="C34:E34" si="6">SUM(C36:C38)</f>
        <v>0</v>
      </c>
      <c r="D34" s="320">
        <f t="shared" si="6"/>
        <v>-109313555</v>
      </c>
      <c r="E34" s="320">
        <f t="shared" si="6"/>
        <v>-109313555</v>
      </c>
      <c r="F34" s="321"/>
    </row>
    <row r="35" spans="1:6" ht="15" customHeight="1" x14ac:dyDescent="0.2">
      <c r="A35" s="322" t="s">
        <v>319</v>
      </c>
      <c r="B35" s="326"/>
      <c r="C35" s="326"/>
      <c r="D35" s="326"/>
      <c r="E35" s="326"/>
      <c r="F35" s="327"/>
    </row>
    <row r="36" spans="1:6" ht="34.5" hidden="1" customHeight="1" x14ac:dyDescent="0.2">
      <c r="A36" s="314" t="s">
        <v>320</v>
      </c>
      <c r="B36" s="334"/>
      <c r="C36" s="335"/>
      <c r="D36" s="335"/>
      <c r="E36" s="336">
        <f>SUM(B36:D36)</f>
        <v>0</v>
      </c>
      <c r="F36" s="329"/>
    </row>
    <row r="37" spans="1:6" s="332" customFormat="1" ht="15" customHeight="1" x14ac:dyDescent="0.2">
      <c r="A37" s="314" t="s">
        <v>321</v>
      </c>
      <c r="B37" s="312"/>
      <c r="C37" s="312"/>
      <c r="D37" s="337"/>
      <c r="E37" s="328"/>
    </row>
    <row r="38" spans="1:6" s="332" customFormat="1" ht="31.5" customHeight="1" x14ac:dyDescent="0.2">
      <c r="A38" s="316" t="s">
        <v>322</v>
      </c>
      <c r="B38" s="312"/>
      <c r="C38" s="312"/>
      <c r="D38" s="337">
        <v>-109313555</v>
      </c>
      <c r="E38" s="328">
        <f>SUM(B38:D38)</f>
        <v>-109313555</v>
      </c>
      <c r="F38" s="330" t="s">
        <v>323</v>
      </c>
    </row>
    <row r="39" spans="1:6" ht="14.25" customHeight="1" x14ac:dyDescent="0.2">
      <c r="A39" s="322"/>
      <c r="B39" s="326"/>
      <c r="C39" s="326"/>
      <c r="D39" s="326"/>
      <c r="E39" s="326"/>
      <c r="F39" s="327"/>
    </row>
    <row r="40" spans="1:6" ht="15" customHeight="1" x14ac:dyDescent="0.2">
      <c r="A40" s="319" t="s">
        <v>324</v>
      </c>
      <c r="B40" s="338">
        <f>B43</f>
        <v>0</v>
      </c>
      <c r="C40" s="338">
        <f t="shared" ref="C40:E40" si="7">C43</f>
        <v>2000000</v>
      </c>
      <c r="D40" s="338">
        <f t="shared" si="7"/>
        <v>0</v>
      </c>
      <c r="E40" s="338">
        <f t="shared" si="7"/>
        <v>2000000</v>
      </c>
      <c r="F40" s="327"/>
    </row>
    <row r="41" spans="1:6" ht="15" customHeight="1" x14ac:dyDescent="0.2">
      <c r="A41" s="339" t="s">
        <v>314</v>
      </c>
      <c r="B41" s="326"/>
      <c r="C41" s="326"/>
      <c r="D41" s="326"/>
      <c r="E41" s="326"/>
      <c r="F41" s="327"/>
    </row>
    <row r="42" spans="1:6" ht="15" customHeight="1" x14ac:dyDescent="0.2">
      <c r="A42" s="340" t="s">
        <v>296</v>
      </c>
      <c r="B42" s="326"/>
      <c r="C42" s="326"/>
      <c r="D42" s="326"/>
      <c r="E42" s="326"/>
      <c r="F42" s="327"/>
    </row>
    <row r="43" spans="1:6" ht="15" customHeight="1" x14ac:dyDescent="0.2">
      <c r="A43" s="315" t="s">
        <v>300</v>
      </c>
      <c r="B43" s="326"/>
      <c r="C43" s="326">
        <v>2000000</v>
      </c>
      <c r="D43" s="326"/>
      <c r="E43" s="326">
        <f>SUM(B43:D43)</f>
        <v>2000000</v>
      </c>
      <c r="F43" s="337" t="s">
        <v>299</v>
      </c>
    </row>
    <row r="44" spans="1:6" ht="15" customHeight="1" x14ac:dyDescent="0.2">
      <c r="A44" s="322"/>
      <c r="B44" s="326"/>
      <c r="C44" s="326"/>
      <c r="D44" s="326"/>
      <c r="E44" s="326"/>
      <c r="F44" s="327"/>
    </row>
    <row r="45" spans="1:6" ht="15" customHeight="1" x14ac:dyDescent="0.2">
      <c r="A45" s="319" t="s">
        <v>321</v>
      </c>
      <c r="B45" s="320">
        <f>SUM(B47:B50)</f>
        <v>0</v>
      </c>
      <c r="C45" s="320">
        <f t="shared" ref="C45:E45" si="8">SUM(C47:C50)</f>
        <v>0</v>
      </c>
      <c r="D45" s="320">
        <f t="shared" si="8"/>
        <v>115313555</v>
      </c>
      <c r="E45" s="320">
        <f t="shared" si="8"/>
        <v>115313555</v>
      </c>
      <c r="F45" s="321"/>
    </row>
    <row r="46" spans="1:6" ht="15.75" customHeight="1" x14ac:dyDescent="0.2">
      <c r="A46" s="322" t="s">
        <v>325</v>
      </c>
      <c r="B46" s="341"/>
      <c r="C46" s="341"/>
      <c r="D46" s="341"/>
      <c r="E46" s="341"/>
      <c r="F46" s="327"/>
    </row>
    <row r="47" spans="1:6" s="343" customFormat="1" x14ac:dyDescent="0.2">
      <c r="A47" s="314" t="s">
        <v>326</v>
      </c>
      <c r="B47" s="342"/>
      <c r="C47" s="342"/>
    </row>
    <row r="48" spans="1:6" s="343" customFormat="1" ht="25.5" x14ac:dyDescent="0.2">
      <c r="A48" s="316" t="s">
        <v>311</v>
      </c>
      <c r="B48" s="342"/>
      <c r="C48" s="342"/>
      <c r="D48" s="341">
        <v>6000000</v>
      </c>
      <c r="E48" s="344">
        <f>SUM(B48:D48)</f>
        <v>6000000</v>
      </c>
      <c r="F48" s="330" t="s">
        <v>312</v>
      </c>
    </row>
    <row r="49" spans="1:6" s="343" customFormat="1" ht="28.5" customHeight="1" x14ac:dyDescent="0.2">
      <c r="A49" s="314" t="s">
        <v>318</v>
      </c>
      <c r="B49" s="342"/>
      <c r="C49" s="342"/>
      <c r="D49" s="341"/>
      <c r="E49" s="345"/>
      <c r="F49" s="329"/>
    </row>
    <row r="50" spans="1:6" s="343" customFormat="1" ht="28.5" customHeight="1" x14ac:dyDescent="0.2">
      <c r="A50" s="316" t="s">
        <v>322</v>
      </c>
      <c r="B50" s="342"/>
      <c r="C50" s="342"/>
      <c r="D50" s="341">
        <v>109313555</v>
      </c>
      <c r="E50" s="345">
        <f>SUM(B50:D50)</f>
        <v>109313555</v>
      </c>
      <c r="F50" s="330" t="s">
        <v>323</v>
      </c>
    </row>
    <row r="51" spans="1:6" ht="15.75" customHeight="1" x14ac:dyDescent="0.2">
      <c r="A51" s="340"/>
      <c r="B51" s="328"/>
      <c r="C51" s="328"/>
      <c r="D51" s="328"/>
      <c r="E51" s="328"/>
      <c r="F51" s="329"/>
    </row>
    <row r="52" spans="1:6" ht="15.75" customHeight="1" x14ac:dyDescent="0.2">
      <c r="A52" s="346" t="s">
        <v>327</v>
      </c>
      <c r="B52" s="347"/>
      <c r="C52" s="347">
        <f>SUM(C54:C55)</f>
        <v>-1056814</v>
      </c>
      <c r="D52" s="347">
        <f t="shared" ref="D52:E52" si="9">SUM(D54:D55)</f>
        <v>0</v>
      </c>
      <c r="E52" s="347">
        <f t="shared" si="9"/>
        <v>-1056814</v>
      </c>
      <c r="F52" s="329"/>
    </row>
    <row r="53" spans="1:6" ht="15.75" customHeight="1" x14ac:dyDescent="0.2">
      <c r="A53" s="322" t="s">
        <v>319</v>
      </c>
      <c r="B53" s="328"/>
      <c r="C53" s="328"/>
      <c r="D53" s="328"/>
      <c r="E53" s="328"/>
      <c r="F53" s="329"/>
    </row>
    <row r="54" spans="1:6" ht="15" customHeight="1" x14ac:dyDescent="0.2">
      <c r="A54" s="348" t="s">
        <v>315</v>
      </c>
      <c r="B54" s="328"/>
      <c r="C54" s="328"/>
      <c r="D54" s="328"/>
      <c r="E54" s="328"/>
      <c r="F54" s="330"/>
    </row>
    <row r="55" spans="1:6" ht="89.25" x14ac:dyDescent="0.2">
      <c r="A55" s="349" t="s">
        <v>328</v>
      </c>
      <c r="B55" s="311"/>
      <c r="C55" s="350">
        <v>-1056814</v>
      </c>
      <c r="D55" s="350"/>
      <c r="E55" s="350">
        <f>SUM(B55:D55)</f>
        <v>-1056814</v>
      </c>
      <c r="F55" s="330" t="s">
        <v>329</v>
      </c>
    </row>
    <row r="56" spans="1:6" ht="15.75" customHeight="1" x14ac:dyDescent="0.2">
      <c r="A56" s="340"/>
      <c r="B56" s="328"/>
      <c r="C56" s="328"/>
      <c r="D56" s="328"/>
      <c r="E56" s="328"/>
      <c r="F56" s="329"/>
    </row>
    <row r="57" spans="1:6" s="311" customFormat="1" ht="16.5" customHeight="1" x14ac:dyDescent="0.2">
      <c r="A57" s="310" t="s">
        <v>330</v>
      </c>
      <c r="B57" s="308">
        <f>SUM(B58:B60)</f>
        <v>0</v>
      </c>
      <c r="C57" s="308">
        <f t="shared" ref="C57:E57" si="10">SUM(C58:C60)</f>
        <v>749563</v>
      </c>
      <c r="D57" s="308">
        <f t="shared" si="10"/>
        <v>0</v>
      </c>
      <c r="E57" s="308">
        <f t="shared" si="10"/>
        <v>749563</v>
      </c>
      <c r="F57" s="309"/>
    </row>
    <row r="58" spans="1:6" s="311" customFormat="1" ht="16.5" customHeight="1" x14ac:dyDescent="0.2">
      <c r="A58" s="322" t="s">
        <v>325</v>
      </c>
      <c r="B58" s="351"/>
      <c r="C58" s="351"/>
      <c r="D58" s="351"/>
      <c r="E58" s="351"/>
      <c r="F58" s="309"/>
    </row>
    <row r="59" spans="1:6" s="311" customFormat="1" ht="16.5" customHeight="1" x14ac:dyDescent="0.2">
      <c r="A59" s="352" t="s">
        <v>296</v>
      </c>
      <c r="B59" s="313"/>
      <c r="C59" s="313"/>
      <c r="D59" s="313"/>
      <c r="E59" s="313"/>
      <c r="F59" s="337"/>
    </row>
    <row r="60" spans="1:6" s="311" customFormat="1" ht="30.75" customHeight="1" x14ac:dyDescent="0.2">
      <c r="A60" s="340" t="s">
        <v>302</v>
      </c>
      <c r="B60" s="313"/>
      <c r="C60" s="313">
        <v>749563</v>
      </c>
      <c r="D60" s="313"/>
      <c r="E60" s="313">
        <f>SUM(B60:D60)</f>
        <v>749563</v>
      </c>
      <c r="F60" s="337" t="s">
        <v>299</v>
      </c>
    </row>
    <row r="61" spans="1:6" s="311" customFormat="1" ht="16.5" customHeight="1" x14ac:dyDescent="0.2">
      <c r="A61" s="340"/>
      <c r="B61" s="313"/>
      <c r="C61" s="313"/>
      <c r="D61" s="313"/>
      <c r="E61" s="313"/>
      <c r="F61" s="309"/>
    </row>
    <row r="62" spans="1:6" s="353" customFormat="1" ht="16.5" customHeight="1" x14ac:dyDescent="0.2">
      <c r="A62" s="310" t="s">
        <v>331</v>
      </c>
      <c r="B62" s="308">
        <f>SUM(B63:B65)</f>
        <v>0</v>
      </c>
      <c r="C62" s="308">
        <f t="shared" ref="C62:E62" si="11">SUM(C63:C65)</f>
        <v>177678</v>
      </c>
      <c r="D62" s="308">
        <f t="shared" si="11"/>
        <v>0</v>
      </c>
      <c r="E62" s="308">
        <f t="shared" si="11"/>
        <v>177678</v>
      </c>
      <c r="F62" s="309"/>
    </row>
    <row r="63" spans="1:6" s="353" customFormat="1" ht="16.5" customHeight="1" x14ac:dyDescent="0.2">
      <c r="A63" s="322" t="s">
        <v>325</v>
      </c>
      <c r="B63" s="351"/>
      <c r="C63" s="351"/>
      <c r="D63" s="351"/>
      <c r="E63" s="351"/>
      <c r="F63" s="309"/>
    </row>
    <row r="64" spans="1:6" s="353" customFormat="1" ht="16.5" customHeight="1" x14ac:dyDescent="0.2">
      <c r="A64" s="352" t="s">
        <v>296</v>
      </c>
      <c r="B64" s="313"/>
      <c r="C64" s="313"/>
      <c r="D64" s="313"/>
      <c r="E64" s="313"/>
      <c r="F64" s="309"/>
    </row>
    <row r="65" spans="1:6" s="311" customFormat="1" ht="58.5" customHeight="1" x14ac:dyDescent="0.2">
      <c r="A65" s="340" t="s">
        <v>307</v>
      </c>
      <c r="B65" s="313"/>
      <c r="C65" s="313">
        <v>177678</v>
      </c>
      <c r="D65" s="313"/>
      <c r="E65" s="313">
        <f>SUM(B65:D65)</f>
        <v>177678</v>
      </c>
      <c r="F65" s="337" t="s">
        <v>299</v>
      </c>
    </row>
    <row r="66" spans="1:6" s="311" customFormat="1" ht="15" customHeight="1" x14ac:dyDescent="0.2">
      <c r="A66" s="316"/>
      <c r="B66" s="313"/>
      <c r="C66" s="313"/>
      <c r="D66" s="313"/>
      <c r="E66" s="313"/>
      <c r="F66" s="309"/>
    </row>
    <row r="67" spans="1:6" s="311" customFormat="1" ht="16.5" customHeight="1" x14ac:dyDescent="0.2">
      <c r="A67" s="310" t="s">
        <v>303</v>
      </c>
      <c r="B67" s="317">
        <f>B70+B71</f>
        <v>0</v>
      </c>
      <c r="C67" s="317">
        <f t="shared" ref="C67:E67" si="12">C70+C71</f>
        <v>1457697</v>
      </c>
      <c r="D67" s="317">
        <f t="shared" si="12"/>
        <v>0</v>
      </c>
      <c r="E67" s="317">
        <f t="shared" si="12"/>
        <v>1457697</v>
      </c>
      <c r="F67" s="309"/>
    </row>
    <row r="68" spans="1:6" s="311" customFormat="1" ht="16.5" customHeight="1" x14ac:dyDescent="0.2">
      <c r="A68" s="322" t="s">
        <v>332</v>
      </c>
      <c r="B68" s="313"/>
      <c r="C68" s="313"/>
      <c r="D68" s="313"/>
      <c r="E68" s="313"/>
      <c r="F68" s="309"/>
    </row>
    <row r="69" spans="1:6" s="311" customFormat="1" ht="16.5" customHeight="1" x14ac:dyDescent="0.2">
      <c r="A69" s="352" t="s">
        <v>296</v>
      </c>
      <c r="B69" s="313"/>
      <c r="C69" s="313"/>
      <c r="D69" s="313"/>
      <c r="E69" s="313"/>
      <c r="F69" s="309"/>
    </row>
    <row r="70" spans="1:6" s="311" customFormat="1" ht="48" customHeight="1" x14ac:dyDescent="0.2">
      <c r="A70" s="340" t="s">
        <v>304</v>
      </c>
      <c r="B70" s="313"/>
      <c r="C70" s="313">
        <v>1436601</v>
      </c>
      <c r="D70" s="313"/>
      <c r="E70" s="313">
        <f t="shared" ref="E70:E71" si="13">SUM(B70:D70)</f>
        <v>1436601</v>
      </c>
      <c r="F70" s="337" t="s">
        <v>299</v>
      </c>
    </row>
    <row r="71" spans="1:6" s="311" customFormat="1" ht="30" customHeight="1" x14ac:dyDescent="0.2">
      <c r="A71" s="340" t="s">
        <v>305</v>
      </c>
      <c r="B71" s="313"/>
      <c r="C71" s="313">
        <v>21096</v>
      </c>
      <c r="D71" s="313"/>
      <c r="E71" s="313">
        <f t="shared" si="13"/>
        <v>21096</v>
      </c>
      <c r="F71" s="337" t="s">
        <v>299</v>
      </c>
    </row>
    <row r="72" spans="1:6" s="311" customFormat="1" ht="30" customHeight="1" x14ac:dyDescent="0.2">
      <c r="A72" s="340"/>
      <c r="B72" s="313"/>
      <c r="C72" s="313"/>
      <c r="D72" s="313"/>
      <c r="E72" s="313"/>
      <c r="F72" s="309"/>
    </row>
    <row r="73" spans="1:6" ht="15" customHeight="1" x14ac:dyDescent="0.2">
      <c r="A73" s="319" t="s">
        <v>315</v>
      </c>
      <c r="B73" s="354">
        <f>SUM(B75:B99)</f>
        <v>-253517</v>
      </c>
      <c r="C73" s="354">
        <f t="shared" ref="C73:E73" si="14">SUM(C75:C99)</f>
        <v>1056814</v>
      </c>
      <c r="D73" s="354">
        <f t="shared" si="14"/>
        <v>0</v>
      </c>
      <c r="E73" s="354">
        <f t="shared" si="14"/>
        <v>803297</v>
      </c>
      <c r="F73" s="321"/>
    </row>
    <row r="74" spans="1:6" ht="17.25" customHeight="1" x14ac:dyDescent="0.2">
      <c r="A74" s="322" t="s">
        <v>297</v>
      </c>
      <c r="B74" s="341"/>
      <c r="C74" s="341"/>
      <c r="D74" s="341"/>
      <c r="E74" s="355"/>
      <c r="F74" s="327"/>
    </row>
    <row r="75" spans="1:6" ht="15.75" customHeight="1" x14ac:dyDescent="0.2">
      <c r="A75" s="314" t="s">
        <v>313</v>
      </c>
      <c r="B75" s="341"/>
      <c r="C75" s="341"/>
      <c r="D75" s="341"/>
      <c r="E75" s="341"/>
      <c r="F75" s="329"/>
    </row>
    <row r="76" spans="1:6" ht="40.5" customHeight="1" x14ac:dyDescent="0.2">
      <c r="A76" s="316" t="s">
        <v>316</v>
      </c>
      <c r="B76" s="341">
        <f>-197144-56373</f>
        <v>-253517</v>
      </c>
      <c r="C76" s="341"/>
      <c r="D76" s="341"/>
      <c r="E76" s="341">
        <f>SUM(B76:D76)</f>
        <v>-253517</v>
      </c>
      <c r="F76" s="333" t="s">
        <v>317</v>
      </c>
    </row>
    <row r="77" spans="1:6" ht="15.75" hidden="1" customHeight="1" x14ac:dyDescent="0.2">
      <c r="A77" s="356"/>
      <c r="B77" s="341"/>
      <c r="C77" s="341"/>
      <c r="D77" s="341"/>
      <c r="E77" s="341"/>
      <c r="F77" s="329"/>
    </row>
    <row r="78" spans="1:6" ht="15.75" hidden="1" customHeight="1" x14ac:dyDescent="0.2">
      <c r="A78" s="322" t="s">
        <v>333</v>
      </c>
      <c r="B78" s="341"/>
      <c r="C78" s="341"/>
      <c r="D78" s="341"/>
      <c r="E78" s="341"/>
      <c r="F78" s="329"/>
    </row>
    <row r="79" spans="1:6" ht="48" hidden="1" customHeight="1" x14ac:dyDescent="0.2">
      <c r="A79" s="314" t="s">
        <v>326</v>
      </c>
      <c r="B79" s="341"/>
      <c r="C79" s="341"/>
      <c r="D79" s="341"/>
      <c r="E79" s="341">
        <f t="shared" ref="E79:E84" si="15">SUM(B79:D79)</f>
        <v>0</v>
      </c>
      <c r="F79" s="329" t="s">
        <v>334</v>
      </c>
    </row>
    <row r="80" spans="1:6" ht="29.25" hidden="1" customHeight="1" x14ac:dyDescent="0.2">
      <c r="A80" s="314" t="s">
        <v>335</v>
      </c>
      <c r="B80" s="342"/>
      <c r="C80" s="342"/>
      <c r="D80" s="342"/>
      <c r="E80" s="342">
        <f t="shared" si="15"/>
        <v>0</v>
      </c>
      <c r="F80" s="329" t="s">
        <v>336</v>
      </c>
    </row>
    <row r="81" spans="1:6" ht="29.25" hidden="1" customHeight="1" x14ac:dyDescent="0.2">
      <c r="A81" s="314" t="s">
        <v>326</v>
      </c>
      <c r="B81" s="342"/>
      <c r="C81" s="342"/>
      <c r="D81" s="342"/>
      <c r="E81" s="342">
        <f t="shared" si="15"/>
        <v>0</v>
      </c>
      <c r="F81" s="329" t="s">
        <v>337</v>
      </c>
    </row>
    <row r="82" spans="1:6" ht="27.75" hidden="1" customHeight="1" x14ac:dyDescent="0.2">
      <c r="A82" s="314" t="s">
        <v>338</v>
      </c>
      <c r="B82" s="342"/>
      <c r="C82" s="342"/>
      <c r="D82" s="342"/>
      <c r="E82" s="342">
        <f t="shared" si="15"/>
        <v>0</v>
      </c>
      <c r="F82" s="329" t="s">
        <v>339</v>
      </c>
    </row>
    <row r="83" spans="1:6" ht="60" hidden="1" customHeight="1" x14ac:dyDescent="0.2">
      <c r="A83" s="314" t="s">
        <v>327</v>
      </c>
      <c r="B83" s="342"/>
      <c r="C83" s="341"/>
      <c r="D83" s="342"/>
      <c r="E83" s="342">
        <f t="shared" si="15"/>
        <v>0</v>
      </c>
      <c r="F83" s="357" t="s">
        <v>340</v>
      </c>
    </row>
    <row r="84" spans="1:6" ht="34.5" hidden="1" customHeight="1" x14ac:dyDescent="0.2">
      <c r="A84" s="358" t="s">
        <v>338</v>
      </c>
      <c r="B84" s="334"/>
      <c r="C84" s="335"/>
      <c r="D84" s="335"/>
      <c r="E84" s="336">
        <f t="shared" si="15"/>
        <v>0</v>
      </c>
      <c r="F84" s="329" t="s">
        <v>341</v>
      </c>
    </row>
    <row r="85" spans="1:6" ht="18.75" hidden="1" customHeight="1" x14ac:dyDescent="0.2">
      <c r="A85" s="359" t="s">
        <v>342</v>
      </c>
      <c r="B85" s="360">
        <f>B88+B92</f>
        <v>0</v>
      </c>
      <c r="C85" s="360">
        <f>C88+C92</f>
        <v>0</v>
      </c>
      <c r="D85" s="360">
        <f>D88+D92</f>
        <v>0</v>
      </c>
      <c r="E85" s="360">
        <f>E88+E92</f>
        <v>0</v>
      </c>
      <c r="F85" s="361"/>
    </row>
    <row r="86" spans="1:6" ht="17.25" hidden="1" customHeight="1" x14ac:dyDescent="0.2">
      <c r="A86" s="319" t="s">
        <v>343</v>
      </c>
      <c r="B86" s="341"/>
      <c r="C86" s="341"/>
      <c r="D86" s="341"/>
      <c r="E86" s="341"/>
      <c r="F86" s="361"/>
    </row>
    <row r="87" spans="1:6" ht="18.75" hidden="1" customHeight="1" x14ac:dyDescent="0.2">
      <c r="A87" s="352" t="s">
        <v>344</v>
      </c>
      <c r="B87" s="341"/>
      <c r="C87" s="341"/>
      <c r="D87" s="341"/>
      <c r="E87" s="341"/>
      <c r="F87" s="361"/>
    </row>
    <row r="88" spans="1:6" ht="40.5" hidden="1" customHeight="1" x14ac:dyDescent="0.2">
      <c r="A88" s="340" t="s">
        <v>345</v>
      </c>
      <c r="B88" s="342"/>
      <c r="C88" s="337"/>
      <c r="D88" s="342"/>
      <c r="E88" s="345">
        <f>SUM(B88:D88)</f>
        <v>0</v>
      </c>
      <c r="F88" s="329" t="s">
        <v>346</v>
      </c>
    </row>
    <row r="89" spans="1:6" ht="40.5" hidden="1" customHeight="1" x14ac:dyDescent="0.2">
      <c r="A89" s="340" t="s">
        <v>345</v>
      </c>
      <c r="B89" s="342"/>
      <c r="C89" s="337"/>
      <c r="D89" s="342"/>
      <c r="E89" s="342">
        <f>SUM(B89:D89)</f>
        <v>0</v>
      </c>
      <c r="F89" s="361" t="s">
        <v>347</v>
      </c>
    </row>
    <row r="90" spans="1:6" ht="16.5" hidden="1" customHeight="1" x14ac:dyDescent="0.2">
      <c r="A90" s="319" t="s">
        <v>348</v>
      </c>
      <c r="B90" s="342"/>
      <c r="C90" s="337"/>
      <c r="D90" s="342"/>
      <c r="E90" s="342"/>
      <c r="F90" s="361"/>
    </row>
    <row r="91" spans="1:6" ht="14.25" hidden="1" customHeight="1" x14ac:dyDescent="0.2">
      <c r="A91" s="352" t="s">
        <v>349</v>
      </c>
      <c r="B91" s="341"/>
      <c r="C91" s="341"/>
      <c r="D91" s="341"/>
      <c r="E91" s="341"/>
      <c r="F91" s="361"/>
    </row>
    <row r="92" spans="1:6" ht="29.25" hidden="1" customHeight="1" x14ac:dyDescent="0.2">
      <c r="A92" s="314" t="s">
        <v>310</v>
      </c>
      <c r="B92" s="342"/>
      <c r="C92" s="337"/>
      <c r="D92" s="342"/>
      <c r="E92" s="342">
        <f>SUM(B92:D92)</f>
        <v>0</v>
      </c>
      <c r="F92" s="329" t="s">
        <v>350</v>
      </c>
    </row>
    <row r="93" spans="1:6" hidden="1" x14ac:dyDescent="0.2">
      <c r="A93" s="311"/>
      <c r="B93" s="311"/>
      <c r="C93" s="311"/>
      <c r="D93" s="311"/>
      <c r="E93" s="311"/>
      <c r="F93" s="362"/>
    </row>
    <row r="94" spans="1:6" hidden="1" x14ac:dyDescent="0.2">
      <c r="A94" s="311"/>
      <c r="B94" s="311"/>
      <c r="C94" s="311"/>
      <c r="D94" s="311"/>
      <c r="E94" s="311"/>
      <c r="F94" s="362"/>
    </row>
    <row r="95" spans="1:6" hidden="1" x14ac:dyDescent="0.2">
      <c r="A95" s="311"/>
      <c r="B95" s="311"/>
      <c r="C95" s="311"/>
      <c r="D95" s="311"/>
      <c r="E95" s="311"/>
      <c r="F95" s="362"/>
    </row>
    <row r="96" spans="1:6" x14ac:dyDescent="0.2">
      <c r="A96" s="311"/>
      <c r="B96" s="311"/>
      <c r="C96" s="311"/>
      <c r="D96" s="311"/>
      <c r="E96" s="311"/>
      <c r="F96" s="362"/>
    </row>
    <row r="97" spans="1:6" x14ac:dyDescent="0.2">
      <c r="A97" s="322" t="s">
        <v>325</v>
      </c>
      <c r="B97" s="311"/>
      <c r="C97" s="311"/>
      <c r="D97" s="311"/>
      <c r="E97" s="311"/>
      <c r="F97" s="362"/>
    </row>
    <row r="98" spans="1:6" ht="27" customHeight="1" x14ac:dyDescent="0.2">
      <c r="A98" s="363" t="s">
        <v>327</v>
      </c>
      <c r="B98" s="350"/>
      <c r="C98" s="350"/>
      <c r="D98" s="350"/>
      <c r="E98" s="350"/>
      <c r="F98" s="330"/>
    </row>
    <row r="99" spans="1:6" ht="89.25" x14ac:dyDescent="0.2">
      <c r="A99" s="349" t="s">
        <v>328</v>
      </c>
      <c r="B99" s="311"/>
      <c r="C99" s="350">
        <v>1056814</v>
      </c>
      <c r="D99" s="350"/>
      <c r="E99" s="350">
        <f>SUM(B99:D99)</f>
        <v>1056814</v>
      </c>
      <c r="F99" s="330" t="s">
        <v>329</v>
      </c>
    </row>
    <row r="100" spans="1:6" x14ac:dyDescent="0.2">
      <c r="A100" s="311"/>
      <c r="B100" s="311"/>
      <c r="C100" s="311"/>
      <c r="D100" s="311"/>
      <c r="E100" s="311"/>
      <c r="F100" s="362"/>
    </row>
    <row r="101" spans="1:6" x14ac:dyDescent="0.2">
      <c r="A101" s="311"/>
      <c r="B101" s="311"/>
      <c r="C101" s="311"/>
      <c r="D101" s="311"/>
      <c r="E101" s="311"/>
      <c r="F101" s="362"/>
    </row>
    <row r="102" spans="1:6" x14ac:dyDescent="0.2">
      <c r="A102" s="311"/>
      <c r="B102" s="311"/>
      <c r="C102" s="311"/>
      <c r="D102" s="311"/>
      <c r="E102" s="311"/>
      <c r="F102" s="362"/>
    </row>
    <row r="103" spans="1:6" x14ac:dyDescent="0.2">
      <c r="A103" s="311"/>
      <c r="B103" s="311"/>
      <c r="C103" s="311"/>
      <c r="D103" s="311"/>
      <c r="E103" s="311"/>
      <c r="F103" s="364"/>
    </row>
  </sheetData>
  <mergeCells count="5">
    <mergeCell ref="A4:A5"/>
    <mergeCell ref="B4:D4"/>
    <mergeCell ref="E4:E5"/>
    <mergeCell ref="F4:F5"/>
    <mergeCell ref="F10:F21"/>
  </mergeCells>
  <printOptions gridLines="1"/>
  <pageMargins left="0.44" right="0.35" top="0.5" bottom="0.34" header="0.22" footer="0.2"/>
  <pageSetup paperSize="9" scale="70" orientation="portrait" r:id="rId1"/>
  <headerFooter>
    <oddHeader>&amp;RAnnex A-3</oddHeader>
    <oddFooter>&amp;C&amp;P of &amp;N</oddFooter>
  </headerFooter>
  <rowBreaks count="1" manualBreakCount="1">
    <brk id="56"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Z352"/>
  <sheetViews>
    <sheetView zoomScale="112" zoomScaleNormal="112" workbookViewId="0">
      <pane xSplit="1" ySplit="6" topLeftCell="B75" activePane="bottomRight" state="frozen"/>
      <selection pane="topRight" activeCell="B1" sqref="B1"/>
      <selection pane="bottomLeft" activeCell="A7" sqref="A7"/>
      <selection pane="bottomRight" activeCell="G85" sqref="G85"/>
    </sheetView>
  </sheetViews>
  <sheetFormatPr defaultRowHeight="12.75" x14ac:dyDescent="0.2"/>
  <cols>
    <col min="1" max="1" width="17.140625" style="156" customWidth="1"/>
    <col min="2" max="2" width="12.42578125" style="156" customWidth="1"/>
    <col min="3" max="3" width="11.7109375" style="156" customWidth="1"/>
    <col min="4" max="4" width="12.7109375" style="156" customWidth="1"/>
    <col min="5" max="6" width="11.7109375" style="156" customWidth="1"/>
    <col min="7" max="7" width="11.85546875" style="156" customWidth="1"/>
    <col min="8" max="8" width="11.140625" style="156" customWidth="1"/>
    <col min="9" max="9" width="12.42578125" style="156" customWidth="1"/>
    <col min="10" max="16384" width="9.140625" style="142"/>
  </cols>
  <sheetData>
    <row r="1" spans="1:9" s="137" customFormat="1" x14ac:dyDescent="0.2">
      <c r="A1" s="136" t="s">
        <v>172</v>
      </c>
      <c r="B1" s="136"/>
      <c r="C1" s="136"/>
      <c r="D1" s="136"/>
      <c r="I1" s="138"/>
    </row>
    <row r="2" spans="1:9" s="137" customFormat="1" x14ac:dyDescent="0.2">
      <c r="A2" s="139" t="s">
        <v>173</v>
      </c>
      <c r="B2" s="140"/>
      <c r="C2" s="139"/>
      <c r="D2" s="139"/>
    </row>
    <row r="3" spans="1:9" s="137" customFormat="1" x14ac:dyDescent="0.2">
      <c r="A3" s="139" t="str">
        <f>[2]A2!$A$2</f>
        <v>JANUARY 1- MAY 31, 2017</v>
      </c>
      <c r="B3" s="123"/>
      <c r="C3" s="136"/>
      <c r="D3" s="136"/>
    </row>
    <row r="4" spans="1:9" s="137" customFormat="1" x14ac:dyDescent="0.2">
      <c r="A4" s="136" t="s">
        <v>37</v>
      </c>
      <c r="B4" s="123"/>
      <c r="C4" s="141"/>
      <c r="D4" s="141"/>
    </row>
    <row r="5" spans="1:9" ht="30.75" customHeight="1" x14ac:dyDescent="0.2">
      <c r="A5" s="401" t="s">
        <v>36</v>
      </c>
      <c r="B5" s="403" t="s">
        <v>174</v>
      </c>
      <c r="C5" s="403"/>
      <c r="D5" s="404"/>
      <c r="E5" s="405" t="s">
        <v>175</v>
      </c>
      <c r="F5" s="407" t="s">
        <v>176</v>
      </c>
      <c r="G5" s="400" t="s">
        <v>177</v>
      </c>
      <c r="H5" s="400"/>
      <c r="I5" s="400" t="s">
        <v>178</v>
      </c>
    </row>
    <row r="6" spans="1:9" ht="37.5" customHeight="1" x14ac:dyDescent="0.2">
      <c r="A6" s="402"/>
      <c r="B6" s="279" t="s">
        <v>179</v>
      </c>
      <c r="C6" s="280" t="s">
        <v>180</v>
      </c>
      <c r="D6" s="281" t="s">
        <v>181</v>
      </c>
      <c r="E6" s="406"/>
      <c r="F6" s="407"/>
      <c r="G6" s="280" t="s">
        <v>182</v>
      </c>
      <c r="H6" s="280" t="s">
        <v>183</v>
      </c>
      <c r="I6" s="400"/>
    </row>
    <row r="7" spans="1:9" ht="15" customHeight="1" x14ac:dyDescent="0.2">
      <c r="A7" s="130" t="s">
        <v>130</v>
      </c>
      <c r="B7" s="130">
        <f>'[3]NEW GAA'!E7</f>
        <v>14486509</v>
      </c>
      <c r="C7" s="143">
        <f>'[3]NEW GAA'!AR7</f>
        <v>0</v>
      </c>
      <c r="D7" s="144">
        <f t="shared" ref="D7:D12" si="0">SUM(B7:C7)</f>
        <v>14486509</v>
      </c>
      <c r="E7" s="7">
        <f>[3]AUTO!BA7</f>
        <v>467717</v>
      </c>
      <c r="F7" s="12">
        <f>[3]UF!AJ7</f>
        <v>0</v>
      </c>
      <c r="G7" s="12">
        <f>'[3]CONT-RA10717'!AP7</f>
        <v>0</v>
      </c>
      <c r="H7" s="145">
        <f>'[3]CONT-RA10717'!AO7</f>
        <v>0</v>
      </c>
      <c r="I7" s="12">
        <f>SUM(D7:H7)</f>
        <v>14954226</v>
      </c>
    </row>
    <row r="8" spans="1:9" ht="14.25" customHeight="1" x14ac:dyDescent="0.2">
      <c r="A8" s="13" t="s">
        <v>131</v>
      </c>
      <c r="B8" s="13">
        <f>'[3]NEW GAA'!E8</f>
        <v>15604156</v>
      </c>
      <c r="C8" s="7">
        <f>'[3]NEW GAA'!AR8</f>
        <v>22136</v>
      </c>
      <c r="D8" s="146">
        <f t="shared" si="0"/>
        <v>15626292</v>
      </c>
      <c r="E8" s="7">
        <f>[3]AUTO!BA8</f>
        <v>39627</v>
      </c>
      <c r="F8" s="12">
        <f>[3]UF!AJ8</f>
        <v>0</v>
      </c>
      <c r="G8" s="12">
        <f>'[3]CONT-RA10717'!AP8</f>
        <v>0</v>
      </c>
      <c r="H8" s="12">
        <f>'[3]CONT-RA10717'!AO8</f>
        <v>0</v>
      </c>
      <c r="I8" s="12">
        <f t="shared" ref="I8:I74" si="1">SUM(D8:H8)</f>
        <v>15665919</v>
      </c>
    </row>
    <row r="9" spans="1:9" x14ac:dyDescent="0.2">
      <c r="A9" s="13" t="s">
        <v>132</v>
      </c>
      <c r="B9" s="13">
        <f>'[3]NEW GAA'!E9</f>
        <v>428618</v>
      </c>
      <c r="C9" s="7">
        <f>'[3]NEW GAA'!AR9</f>
        <v>1034</v>
      </c>
      <c r="D9" s="146">
        <f t="shared" si="0"/>
        <v>429652</v>
      </c>
      <c r="E9" s="7">
        <f>[3]AUTO!BA9</f>
        <v>4929</v>
      </c>
      <c r="F9" s="12">
        <f>[3]UF!AJ9</f>
        <v>0</v>
      </c>
      <c r="G9" s="12">
        <f>'[3]CONT-RA10717'!AP9</f>
        <v>0</v>
      </c>
      <c r="H9" s="12">
        <f>'[3]CONT-RA10717'!AO9</f>
        <v>0</v>
      </c>
      <c r="I9" s="12">
        <f t="shared" si="1"/>
        <v>434581</v>
      </c>
    </row>
    <row r="10" spans="1:9" x14ac:dyDescent="0.2">
      <c r="A10" s="13" t="s">
        <v>133</v>
      </c>
      <c r="B10" s="13">
        <f>'[3]NEW GAA'!E10</f>
        <v>9489032</v>
      </c>
      <c r="C10" s="7">
        <f>'[3]NEW GAA'!AR10</f>
        <v>116366</v>
      </c>
      <c r="D10" s="146">
        <f t="shared" si="0"/>
        <v>9605398</v>
      </c>
      <c r="E10" s="7">
        <f>[3]AUTO!BA10</f>
        <v>340301</v>
      </c>
      <c r="F10" s="12">
        <f>[3]UF!AJ10</f>
        <v>0</v>
      </c>
      <c r="G10" s="12">
        <f>'[3]CONT-RA10717'!AP10</f>
        <v>0</v>
      </c>
      <c r="H10" s="12">
        <f>'[3]CONT-RA10717'!AO10</f>
        <v>0</v>
      </c>
      <c r="I10" s="12">
        <f t="shared" si="1"/>
        <v>9945699</v>
      </c>
    </row>
    <row r="11" spans="1:9" x14ac:dyDescent="0.2">
      <c r="A11" s="13" t="s">
        <v>134</v>
      </c>
      <c r="B11" s="13">
        <f>'[3]NEW GAA'!E11</f>
        <v>39142887</v>
      </c>
      <c r="C11" s="7">
        <f>'[3]NEW GAA'!AR11</f>
        <v>34671</v>
      </c>
      <c r="D11" s="146">
        <f t="shared" si="0"/>
        <v>39177558</v>
      </c>
      <c r="E11" s="7">
        <f>[3]AUTO!BA11</f>
        <v>390217</v>
      </c>
      <c r="F11" s="12">
        <f>[3]UF!AJ11</f>
        <v>0</v>
      </c>
      <c r="G11" s="12">
        <f>'[3]CONT-RA10717'!B11</f>
        <v>0</v>
      </c>
      <c r="H11" s="12">
        <f>'[3]CONT-RA10717'!AO11</f>
        <v>4336197</v>
      </c>
      <c r="I11" s="12">
        <f t="shared" si="1"/>
        <v>43903972</v>
      </c>
    </row>
    <row r="12" spans="1:9" x14ac:dyDescent="0.2">
      <c r="A12" s="13" t="s">
        <v>135</v>
      </c>
      <c r="B12" s="13">
        <f>'[3]NEW GAA'!E12</f>
        <v>1662032</v>
      </c>
      <c r="C12" s="7">
        <f>'[3]NEW GAA'!AR12</f>
        <v>3137</v>
      </c>
      <c r="D12" s="146">
        <f t="shared" si="0"/>
        <v>1665169</v>
      </c>
      <c r="E12" s="7">
        <f>[3]AUTO!BA12</f>
        <v>383992</v>
      </c>
      <c r="F12" s="12">
        <f>[3]UF!AJ12</f>
        <v>0</v>
      </c>
      <c r="G12" s="12"/>
      <c r="H12" s="12">
        <f>'[3]CONT-RA10717'!AO12</f>
        <v>0</v>
      </c>
      <c r="I12" s="12">
        <f t="shared" si="1"/>
        <v>2049161</v>
      </c>
    </row>
    <row r="13" spans="1:9" x14ac:dyDescent="0.2">
      <c r="A13" s="12" t="s">
        <v>136</v>
      </c>
      <c r="B13" s="13">
        <f t="shared" ref="B13:H13" si="2">SUM(B14:B15)</f>
        <v>380103909</v>
      </c>
      <c r="C13" s="7">
        <f t="shared" si="2"/>
        <v>2149811</v>
      </c>
      <c r="D13" s="146">
        <f t="shared" si="2"/>
        <v>382253720</v>
      </c>
      <c r="E13" s="7">
        <f t="shared" si="2"/>
        <v>25347373</v>
      </c>
      <c r="F13" s="12">
        <f t="shared" si="2"/>
        <v>0</v>
      </c>
      <c r="G13" s="12">
        <f t="shared" si="2"/>
        <v>1314375</v>
      </c>
      <c r="H13" s="12">
        <f t="shared" si="2"/>
        <v>0</v>
      </c>
      <c r="I13" s="12">
        <f t="shared" si="1"/>
        <v>408915468</v>
      </c>
    </row>
    <row r="14" spans="1:9" hidden="1" x14ac:dyDescent="0.2">
      <c r="A14" s="12" t="s">
        <v>137</v>
      </c>
      <c r="B14" s="13">
        <f>'[3]NEW GAA'!E14</f>
        <v>72455222</v>
      </c>
      <c r="C14" s="7">
        <f>'[3]NEW GAA'!AR14</f>
        <v>5080</v>
      </c>
      <c r="D14" s="146">
        <f t="shared" ref="D14:D20" si="3">SUM(B14:C14)</f>
        <v>72460302</v>
      </c>
      <c r="E14" s="7">
        <f>[3]AUTO!BA14</f>
        <v>509127</v>
      </c>
      <c r="F14" s="12">
        <f>[3]UF!AJ14</f>
        <v>0</v>
      </c>
      <c r="G14" s="12">
        <f>'[3]CONT-RA10717'!B14</f>
        <v>1314375</v>
      </c>
      <c r="H14" s="12">
        <f>'[3]CONT-RA10717'!AO14</f>
        <v>0</v>
      </c>
      <c r="I14" s="12">
        <f t="shared" si="1"/>
        <v>74283804</v>
      </c>
    </row>
    <row r="15" spans="1:9" hidden="1" x14ac:dyDescent="0.2">
      <c r="A15" s="12" t="s">
        <v>138</v>
      </c>
      <c r="B15" s="13">
        <f>'[3]NEW GAA'!E15</f>
        <v>307648687</v>
      </c>
      <c r="C15" s="7">
        <f>'[3]NEW GAA'!AR15</f>
        <v>2144731</v>
      </c>
      <c r="D15" s="146">
        <f t="shared" si="3"/>
        <v>309793418</v>
      </c>
      <c r="E15" s="7">
        <f>[3]AUTO!BA15</f>
        <v>24838246</v>
      </c>
      <c r="F15" s="12">
        <f>[3]UF!AJ15</f>
        <v>0</v>
      </c>
      <c r="G15" s="12">
        <f>'[3]CONT-RA10717'!B15</f>
        <v>0</v>
      </c>
      <c r="H15" s="12">
        <f>'[3]CONT-RA10717'!AO15</f>
        <v>0</v>
      </c>
      <c r="I15" s="12">
        <f t="shared" si="1"/>
        <v>334631664</v>
      </c>
    </row>
    <row r="16" spans="1:9" ht="13.5" customHeight="1" x14ac:dyDescent="0.2">
      <c r="A16" s="12" t="s">
        <v>139</v>
      </c>
      <c r="B16" s="13">
        <f>'[3]NEW GAA'!E16</f>
        <v>51729680</v>
      </c>
      <c r="C16" s="7">
        <f>'[3]NEW GAA'!AR16</f>
        <v>486025</v>
      </c>
      <c r="D16" s="146">
        <f t="shared" si="3"/>
        <v>52215705</v>
      </c>
      <c r="E16" s="7">
        <f>[3]AUTO!BA16</f>
        <v>2785450</v>
      </c>
      <c r="F16" s="12">
        <f>[3]UF!AJ16</f>
        <v>0</v>
      </c>
      <c r="G16" s="12">
        <f>'[3]CONT-RA10717'!B16</f>
        <v>355558</v>
      </c>
      <c r="H16" s="12">
        <f>'[3]CONT-RA10717'!AO16</f>
        <v>10049</v>
      </c>
      <c r="I16" s="12">
        <f t="shared" si="1"/>
        <v>55366762</v>
      </c>
    </row>
    <row r="17" spans="1:9" ht="13.5" customHeight="1" x14ac:dyDescent="0.2">
      <c r="A17" s="12" t="s">
        <v>140</v>
      </c>
      <c r="B17" s="13">
        <f>'[3]NEW GAA'!E17</f>
        <v>1093653</v>
      </c>
      <c r="C17" s="7">
        <f>'[3]NEW GAA'!AR17</f>
        <v>4692</v>
      </c>
      <c r="D17" s="146">
        <f t="shared" si="3"/>
        <v>1098345</v>
      </c>
      <c r="E17" s="7">
        <f>[3]AUTO!BA17</f>
        <v>1578668</v>
      </c>
      <c r="F17" s="12">
        <f>[3]UF!AJ17</f>
        <v>0</v>
      </c>
      <c r="G17" s="12"/>
      <c r="H17" s="12">
        <f>'[3]CONT-RA10717'!AO17</f>
        <v>0</v>
      </c>
      <c r="I17" s="12">
        <f t="shared" si="1"/>
        <v>2677013</v>
      </c>
    </row>
    <row r="18" spans="1:9" x14ac:dyDescent="0.2">
      <c r="A18" s="12" t="s">
        <v>141</v>
      </c>
      <c r="B18" s="13">
        <f>'[3]NEW GAA'!E18</f>
        <v>26550311</v>
      </c>
      <c r="C18" s="7">
        <f>'[3]NEW GAA'!AR18</f>
        <v>44574</v>
      </c>
      <c r="D18" s="146">
        <f t="shared" si="3"/>
        <v>26594885</v>
      </c>
      <c r="E18" s="7">
        <f>[3]AUTO!BA18</f>
        <v>639804</v>
      </c>
      <c r="F18" s="12">
        <f>[3]UF!AJ18</f>
        <v>0</v>
      </c>
      <c r="G18" s="12"/>
      <c r="H18" s="12">
        <f>'[3]CONT-RA10717'!AO18</f>
        <v>270943</v>
      </c>
      <c r="I18" s="12">
        <f t="shared" si="1"/>
        <v>27505632</v>
      </c>
    </row>
    <row r="19" spans="1:9" x14ac:dyDescent="0.2">
      <c r="A19" s="12" t="s">
        <v>142</v>
      </c>
      <c r="B19" s="13">
        <f>'[3]NEW GAA'!E19</f>
        <v>20973375</v>
      </c>
      <c r="C19" s="7">
        <f>'[3]NEW GAA'!AR19</f>
        <v>43969</v>
      </c>
      <c r="D19" s="146">
        <f t="shared" si="3"/>
        <v>21017344</v>
      </c>
      <c r="E19" s="7">
        <f>[3]AUTO!BA19</f>
        <v>4245601</v>
      </c>
      <c r="F19" s="12">
        <f>[3]UF!AJ19</f>
        <v>0</v>
      </c>
      <c r="G19" s="12">
        <f>'[3]CONT-RA10717'!B19</f>
        <v>0</v>
      </c>
      <c r="H19" s="12">
        <f>'[3]CONT-RA10717'!AO19</f>
        <v>0</v>
      </c>
      <c r="I19" s="12">
        <f t="shared" si="1"/>
        <v>25262945</v>
      </c>
    </row>
    <row r="20" spans="1:9" x14ac:dyDescent="0.2">
      <c r="A20" s="12" t="s">
        <v>143</v>
      </c>
      <c r="B20" s="13">
        <f>'[3]NEW GAA'!E20</f>
        <v>16588050</v>
      </c>
      <c r="C20" s="7">
        <f>'[3]NEW GAA'!AR20</f>
        <v>57484</v>
      </c>
      <c r="D20" s="146">
        <f t="shared" si="3"/>
        <v>16645534</v>
      </c>
      <c r="E20" s="7">
        <f>[3]AUTO!BA20</f>
        <v>124232</v>
      </c>
      <c r="F20" s="12">
        <f>[3]UF!AJ20</f>
        <v>0</v>
      </c>
      <c r="G20" s="12">
        <f>'[3]CONT-RA10717'!B20</f>
        <v>0</v>
      </c>
      <c r="H20" s="12">
        <f>'[3]CONT-RA10717'!AO20</f>
        <v>0</v>
      </c>
      <c r="I20" s="12">
        <f t="shared" si="1"/>
        <v>16769766</v>
      </c>
    </row>
    <row r="21" spans="1:9" x14ac:dyDescent="0.2">
      <c r="A21" s="12" t="s">
        <v>144</v>
      </c>
      <c r="B21" s="13">
        <f t="shared" ref="B21:I21" si="4">SUM(B22:B23)</f>
        <v>83715267</v>
      </c>
      <c r="C21" s="7">
        <f t="shared" si="4"/>
        <v>998955</v>
      </c>
      <c r="D21" s="146">
        <f t="shared" si="4"/>
        <v>84714222</v>
      </c>
      <c r="E21" s="7">
        <f t="shared" si="4"/>
        <v>2346637</v>
      </c>
      <c r="F21" s="12">
        <f t="shared" si="4"/>
        <v>0</v>
      </c>
      <c r="G21" s="12">
        <f t="shared" si="4"/>
        <v>157645</v>
      </c>
      <c r="H21" s="12">
        <f t="shared" si="4"/>
        <v>0</v>
      </c>
      <c r="I21" s="12">
        <f t="shared" si="4"/>
        <v>87218504</v>
      </c>
    </row>
    <row r="22" spans="1:9" hidden="1" x14ac:dyDescent="0.2">
      <c r="A22" s="12" t="s">
        <v>137</v>
      </c>
      <c r="B22" s="13">
        <f>'[3]NEW GAA'!E22</f>
        <v>48125532</v>
      </c>
      <c r="C22" s="7">
        <f>'[3]NEW GAA'!AR22</f>
        <v>565907</v>
      </c>
      <c r="D22" s="146">
        <f>SUM(B22:C22)</f>
        <v>48691439</v>
      </c>
      <c r="E22" s="12">
        <f>[3]AUTO!BA22</f>
        <v>1130432</v>
      </c>
      <c r="F22" s="12">
        <f>[3]UF!AJ22</f>
        <v>0</v>
      </c>
      <c r="G22" s="12">
        <f>'[3]CONT-RA10717'!B22</f>
        <v>157645</v>
      </c>
      <c r="H22" s="12">
        <f>'[3]CONT-RA10717'!AO22</f>
        <v>0</v>
      </c>
      <c r="I22" s="146">
        <f t="shared" si="1"/>
        <v>49979516</v>
      </c>
    </row>
    <row r="23" spans="1:9" hidden="1" x14ac:dyDescent="0.2">
      <c r="A23" s="12" t="s">
        <v>138</v>
      </c>
      <c r="B23" s="13">
        <f>'[3]NEW GAA'!E23</f>
        <v>35589735</v>
      </c>
      <c r="C23" s="7">
        <f>'[3]NEW GAA'!AR23</f>
        <v>433048</v>
      </c>
      <c r="D23" s="146">
        <f>SUM(B23:C23)</f>
        <v>36022783</v>
      </c>
      <c r="E23" s="12">
        <f>[3]AUTO!BA23</f>
        <v>1216205</v>
      </c>
      <c r="F23" s="12">
        <f>[3]UF!AJ23</f>
        <v>0</v>
      </c>
      <c r="G23" s="12">
        <f>'[3]CONT-RA10717'!B23</f>
        <v>0</v>
      </c>
      <c r="H23" s="12">
        <f>'[3]CONT-RA10717'!AO23</f>
        <v>0</v>
      </c>
      <c r="I23" s="146">
        <f t="shared" si="1"/>
        <v>37238988</v>
      </c>
    </row>
    <row r="24" spans="1:9" x14ac:dyDescent="0.2">
      <c r="A24" s="12" t="s">
        <v>145</v>
      </c>
      <c r="B24" s="13">
        <f>'[3]NEW GAA'!E24</f>
        <v>3515884</v>
      </c>
      <c r="C24" s="7">
        <f>'[3]NEW GAA'!AR24</f>
        <v>44476</v>
      </c>
      <c r="D24" s="146">
        <f>SUM(B24:C24)</f>
        <v>3560360</v>
      </c>
      <c r="E24" s="12">
        <f>[3]AUTO!BA24</f>
        <v>248875</v>
      </c>
      <c r="F24" s="12"/>
      <c r="G24" s="12">
        <f>'[3]CONT-RA10717'!B24</f>
        <v>0</v>
      </c>
      <c r="H24" s="12"/>
      <c r="I24" s="146">
        <f t="shared" si="1"/>
        <v>3809235</v>
      </c>
    </row>
    <row r="25" spans="1:9" x14ac:dyDescent="0.2">
      <c r="A25" s="12" t="s">
        <v>146</v>
      </c>
      <c r="B25" s="13">
        <f>'[3]NEW GAA'!E25</f>
        <v>132334476</v>
      </c>
      <c r="C25" s="7">
        <f>'[3]NEW GAA'!AR25</f>
        <v>24310831</v>
      </c>
      <c r="D25" s="146">
        <f>SUM(B25:C25)</f>
        <v>156645307</v>
      </c>
      <c r="E25" s="12">
        <f>[3]AUTO!BA25</f>
        <v>541234</v>
      </c>
      <c r="F25" s="12">
        <f>[3]UF!AJ25</f>
        <v>0</v>
      </c>
      <c r="G25" s="12">
        <f>'[3]CONT-RA10717'!B25</f>
        <v>0</v>
      </c>
      <c r="H25" s="12">
        <f>'[3]CONT-RA10717'!AO25</f>
        <v>0</v>
      </c>
      <c r="I25" s="12">
        <f t="shared" si="1"/>
        <v>157186541</v>
      </c>
    </row>
    <row r="26" spans="1:9" x14ac:dyDescent="0.2">
      <c r="A26" s="12" t="s">
        <v>147</v>
      </c>
      <c r="B26" s="13">
        <f>'[3]NEW GAA'!E26</f>
        <v>15141903</v>
      </c>
      <c r="C26" s="7">
        <f>'[3]NEW GAA'!AR26</f>
        <v>524797</v>
      </c>
      <c r="D26" s="146">
        <f>SUM(B26:C26)</f>
        <v>15666700</v>
      </c>
      <c r="E26" s="12">
        <f>[3]AUTO!BA26</f>
        <v>1047979</v>
      </c>
      <c r="F26" s="12">
        <f>[3]UF!AJ26</f>
        <v>0</v>
      </c>
      <c r="G26" s="12">
        <f>'[3]CONT-RA10717'!B26</f>
        <v>0</v>
      </c>
      <c r="H26" s="12">
        <f>'[3]CONT-RA10717'!AO26</f>
        <v>7500</v>
      </c>
      <c r="I26" s="12">
        <f t="shared" si="1"/>
        <v>16722179</v>
      </c>
    </row>
    <row r="27" spans="1:9" ht="12" customHeight="1" x14ac:dyDescent="0.2">
      <c r="A27" s="12" t="s">
        <v>148</v>
      </c>
      <c r="B27" s="13">
        <f t="shared" ref="B27:I27" si="5">SUM(B28:B29)</f>
        <v>11193950</v>
      </c>
      <c r="C27" s="7">
        <f t="shared" si="5"/>
        <v>97344</v>
      </c>
      <c r="D27" s="146">
        <f t="shared" si="5"/>
        <v>11291294</v>
      </c>
      <c r="E27" s="12">
        <f t="shared" si="5"/>
        <v>291203</v>
      </c>
      <c r="F27" s="12">
        <f t="shared" si="5"/>
        <v>0</v>
      </c>
      <c r="G27" s="12">
        <f t="shared" si="5"/>
        <v>0</v>
      </c>
      <c r="H27" s="12">
        <f t="shared" si="5"/>
        <v>100000</v>
      </c>
      <c r="I27" s="12">
        <f t="shared" si="5"/>
        <v>11682497</v>
      </c>
    </row>
    <row r="28" spans="1:9" hidden="1" x14ac:dyDescent="0.2">
      <c r="A28" s="12" t="s">
        <v>137</v>
      </c>
      <c r="B28" s="13">
        <f>'[3]NEW GAA'!E28</f>
        <v>11193950</v>
      </c>
      <c r="C28" s="7">
        <f>'[3]NEW GAA'!AR28</f>
        <v>97344</v>
      </c>
      <c r="D28" s="146">
        <f>SUM(B28:C28)</f>
        <v>11291294</v>
      </c>
      <c r="E28" s="12">
        <f>[3]AUTO!BA28</f>
        <v>291203</v>
      </c>
      <c r="F28" s="12">
        <f>[3]UF!AJ28</f>
        <v>0</v>
      </c>
      <c r="G28" s="12"/>
      <c r="H28" s="12">
        <f>'[3]CONT-RA10717'!AO28</f>
        <v>100000</v>
      </c>
      <c r="I28" s="12">
        <f t="shared" si="1"/>
        <v>11682497</v>
      </c>
    </row>
    <row r="29" spans="1:9" hidden="1" x14ac:dyDescent="0.2">
      <c r="A29" s="12" t="s">
        <v>138</v>
      </c>
      <c r="B29" s="13">
        <f>'[3]NEW GAA'!E29</f>
        <v>0</v>
      </c>
      <c r="C29" s="7">
        <f>'[3]NEW GAA'!AR29</f>
        <v>0</v>
      </c>
      <c r="D29" s="146">
        <f>SUM(B29:C29)</f>
        <v>0</v>
      </c>
      <c r="E29" s="12">
        <f>[3]AUTO!BA29</f>
        <v>0</v>
      </c>
      <c r="F29" s="12">
        <f>[3]UF!AJ29</f>
        <v>0</v>
      </c>
      <c r="G29" s="12"/>
      <c r="H29" s="12">
        <f>'[3]CONT-RA10717'!AO29</f>
        <v>0</v>
      </c>
      <c r="I29" s="12">
        <f t="shared" si="1"/>
        <v>0</v>
      </c>
    </row>
    <row r="30" spans="1:9" x14ac:dyDescent="0.2">
      <c r="A30" s="12" t="s">
        <v>149</v>
      </c>
      <c r="B30" s="13">
        <f>'[3]NEW GAA'!E30</f>
        <v>111832591</v>
      </c>
      <c r="C30" s="7">
        <f>'[3]NEW GAA'!AR30</f>
        <v>29214936</v>
      </c>
      <c r="D30" s="146">
        <f>SUM(B30:C30)</f>
        <v>141047527</v>
      </c>
      <c r="E30" s="12">
        <f>[3]AUTO!BA30</f>
        <v>4154142</v>
      </c>
      <c r="F30" s="12">
        <f>[3]UF!AJ30</f>
        <v>0</v>
      </c>
      <c r="G30" s="12">
        <f>'[3]CONT-RA10717'!B30</f>
        <v>5007527</v>
      </c>
      <c r="H30" s="12">
        <f>'[3]CONT-RA10717'!AO30</f>
        <v>0</v>
      </c>
      <c r="I30" s="146">
        <f t="shared" si="1"/>
        <v>150209196</v>
      </c>
    </row>
    <row r="31" spans="1:9" x14ac:dyDescent="0.2">
      <c r="A31" s="12" t="s">
        <v>150</v>
      </c>
      <c r="B31" s="13">
        <f t="shared" ref="B31:I31" si="6">SUM(B32:B33)</f>
        <v>427867398</v>
      </c>
      <c r="C31" s="7">
        <f t="shared" si="6"/>
        <v>1148468</v>
      </c>
      <c r="D31" s="146">
        <f t="shared" si="6"/>
        <v>429015866</v>
      </c>
      <c r="E31" s="7">
        <f t="shared" si="6"/>
        <v>3707908</v>
      </c>
      <c r="F31" s="12">
        <f t="shared" si="6"/>
        <v>0</v>
      </c>
      <c r="G31" s="12">
        <f t="shared" si="6"/>
        <v>2874005</v>
      </c>
      <c r="H31" s="12">
        <f t="shared" si="6"/>
        <v>1589496</v>
      </c>
      <c r="I31" s="12">
        <f t="shared" si="6"/>
        <v>437187275</v>
      </c>
    </row>
    <row r="32" spans="1:9" hidden="1" x14ac:dyDescent="0.2">
      <c r="A32" s="12" t="s">
        <v>137</v>
      </c>
      <c r="B32" s="13">
        <f>'[3]NEW GAA'!E32</f>
        <v>261922640</v>
      </c>
      <c r="C32" s="7">
        <f>'[3]NEW GAA'!AR32</f>
        <v>1031442</v>
      </c>
      <c r="D32" s="146">
        <f t="shared" ref="D32:D48" si="7">SUM(B32:C32)</f>
        <v>262954082</v>
      </c>
      <c r="E32" s="7">
        <f>[3]AUTO!BA32</f>
        <v>3162069</v>
      </c>
      <c r="F32" s="12">
        <f>[3]UF!AJ32</f>
        <v>0</v>
      </c>
      <c r="G32" s="12">
        <f>'[3]CONT-RA10717'!B32</f>
        <v>2874005</v>
      </c>
      <c r="H32" s="12">
        <f>'[3]CONT-RA10717'!AO32</f>
        <v>1589496</v>
      </c>
      <c r="I32" s="12">
        <f t="shared" si="1"/>
        <v>270579652</v>
      </c>
    </row>
    <row r="33" spans="1:150" hidden="1" x14ac:dyDescent="0.2">
      <c r="A33" s="12" t="s">
        <v>138</v>
      </c>
      <c r="B33" s="13">
        <f>'[3]NEW GAA'!E33</f>
        <v>165944758</v>
      </c>
      <c r="C33" s="7">
        <f>'[3]NEW GAA'!AR33</f>
        <v>117026</v>
      </c>
      <c r="D33" s="146">
        <f t="shared" si="7"/>
        <v>166061784</v>
      </c>
      <c r="E33" s="7">
        <f>[3]AUTO!BA33</f>
        <v>545839</v>
      </c>
      <c r="F33" s="12">
        <f>[3]UF!AJ33</f>
        <v>0</v>
      </c>
      <c r="G33" s="12"/>
      <c r="H33" s="12">
        <f>'[3]CONT-RA10717'!AO33</f>
        <v>0</v>
      </c>
      <c r="I33" s="12">
        <f t="shared" si="1"/>
        <v>166607623</v>
      </c>
    </row>
    <row r="34" spans="1:150" x14ac:dyDescent="0.2">
      <c r="A34" s="12" t="s">
        <v>151</v>
      </c>
      <c r="B34" s="13">
        <f>'[3]NEW GAA'!E34</f>
        <v>20516476</v>
      </c>
      <c r="C34" s="7">
        <f>'[3]NEW GAA'!AR34</f>
        <v>42826</v>
      </c>
      <c r="D34" s="146">
        <f t="shared" si="7"/>
        <v>20559302</v>
      </c>
      <c r="E34" s="7">
        <f>[3]AUTO!BA34</f>
        <v>191547</v>
      </c>
      <c r="F34" s="12">
        <f>[3]UF!AJ34</f>
        <v>0</v>
      </c>
      <c r="G34" s="12"/>
      <c r="H34" s="12">
        <f>'[3]CONT-RA10717'!AO34</f>
        <v>122268</v>
      </c>
      <c r="I34" s="12">
        <f t="shared" si="1"/>
        <v>20873117</v>
      </c>
    </row>
    <row r="35" spans="1:150" x14ac:dyDescent="0.2">
      <c r="A35" s="12" t="s">
        <v>152</v>
      </c>
      <c r="B35" s="13">
        <f>'[3]NEW GAA'!E35</f>
        <v>126208577</v>
      </c>
      <c r="C35" s="7">
        <f>'[3]NEW GAA'!AR35</f>
        <v>2741133</v>
      </c>
      <c r="D35" s="146">
        <f t="shared" si="7"/>
        <v>128949710</v>
      </c>
      <c r="E35" s="7">
        <f>[3]AUTO!BA35</f>
        <v>311122</v>
      </c>
      <c r="F35" s="12">
        <f>[3]UF!AJ35</f>
        <v>0</v>
      </c>
      <c r="G35" s="12"/>
      <c r="H35" s="12">
        <f>'[3]CONT-RA10717'!AO35</f>
        <v>4731143</v>
      </c>
      <c r="I35" s="12">
        <f t="shared" si="1"/>
        <v>133991975</v>
      </c>
    </row>
    <row r="36" spans="1:150" x14ac:dyDescent="0.2">
      <c r="A36" s="12" t="s">
        <v>153</v>
      </c>
      <c r="B36" s="13">
        <f>'[3]NEW GAA'!E36</f>
        <v>3240441</v>
      </c>
      <c r="C36" s="7">
        <f>'[3]NEW GAA'!AR36</f>
        <v>6318</v>
      </c>
      <c r="D36" s="146">
        <f t="shared" si="7"/>
        <v>3246759</v>
      </c>
      <c r="E36" s="7">
        <f>[3]AUTO!BA36</f>
        <v>30497</v>
      </c>
      <c r="F36" s="12">
        <f>[3]UF!AJ36</f>
        <v>0</v>
      </c>
      <c r="G36" s="12"/>
      <c r="H36" s="12">
        <f>'[3]CONT-RA10717'!AO36</f>
        <v>330133</v>
      </c>
      <c r="I36" s="12">
        <f t="shared" si="1"/>
        <v>3607389</v>
      </c>
    </row>
    <row r="37" spans="1:150" x14ac:dyDescent="0.2">
      <c r="A37" s="12" t="s">
        <v>154</v>
      </c>
      <c r="B37" s="13">
        <f>'[3]NEW GAA'!E37</f>
        <v>4842222</v>
      </c>
      <c r="C37" s="7">
        <f>'[3]NEW GAA'!AR37</f>
        <v>9433</v>
      </c>
      <c r="D37" s="146">
        <f t="shared" si="7"/>
        <v>4851655</v>
      </c>
      <c r="E37" s="7">
        <f>[3]AUTO!BA37</f>
        <v>146905</v>
      </c>
      <c r="F37" s="12">
        <f>[3]UF!AJ37</f>
        <v>0</v>
      </c>
      <c r="G37" s="12"/>
      <c r="H37" s="12">
        <f>'[3]CONT-RA10717'!AO37</f>
        <v>1262</v>
      </c>
      <c r="I37" s="12">
        <f t="shared" si="1"/>
        <v>4999822</v>
      </c>
    </row>
    <row r="38" spans="1:150" x14ac:dyDescent="0.2">
      <c r="A38" s="12" t="s">
        <v>155</v>
      </c>
      <c r="B38" s="13">
        <f>'[3]NEW GAA'!E38</f>
        <v>52016569</v>
      </c>
      <c r="C38" s="7">
        <f>'[3]NEW GAA'!AR38</f>
        <v>323652</v>
      </c>
      <c r="D38" s="146">
        <f t="shared" si="7"/>
        <v>52340221</v>
      </c>
      <c r="E38" s="7">
        <f>[3]AUTO!BA38</f>
        <v>2324949</v>
      </c>
      <c r="F38" s="12">
        <f>[3]UF!AJ38</f>
        <v>0</v>
      </c>
      <c r="G38" s="12"/>
      <c r="H38" s="12">
        <f>'[3]CONT-RA10717'!AO38</f>
        <v>0</v>
      </c>
      <c r="I38" s="12">
        <f t="shared" si="1"/>
        <v>54665170</v>
      </c>
    </row>
    <row r="39" spans="1:150" x14ac:dyDescent="0.2">
      <c r="A39" s="12" t="s">
        <v>156</v>
      </c>
      <c r="B39" s="13">
        <f>'[3]NEW GAA'!E39</f>
        <v>5082047</v>
      </c>
      <c r="C39" s="7">
        <f>'[3]NEW GAA'!AR39</f>
        <v>17538</v>
      </c>
      <c r="D39" s="146">
        <f t="shared" si="7"/>
        <v>5099585</v>
      </c>
      <c r="E39" s="7">
        <f>[3]AUTO!BA39</f>
        <v>209930</v>
      </c>
      <c r="F39" s="12">
        <f>[3]UF!AJ39</f>
        <v>0</v>
      </c>
      <c r="G39" s="12">
        <f>'[3]CONT-RA10717'!B39</f>
        <v>59553</v>
      </c>
      <c r="H39" s="12">
        <f>'[3]CONT-RA10717'!AO39</f>
        <v>0</v>
      </c>
      <c r="I39" s="12">
        <f t="shared" si="1"/>
        <v>5369068</v>
      </c>
    </row>
    <row r="40" spans="1:150" x14ac:dyDescent="0.2">
      <c r="A40" s="12" t="s">
        <v>157</v>
      </c>
      <c r="B40" s="13">
        <f>'[3]NEW GAA'!E40</f>
        <v>2618763</v>
      </c>
      <c r="C40" s="7">
        <f>'[3]NEW GAA'!AR40</f>
        <v>8305</v>
      </c>
      <c r="D40" s="146">
        <f t="shared" si="7"/>
        <v>2627068</v>
      </c>
      <c r="E40" s="7">
        <f>[3]AUTO!BA40</f>
        <v>50608</v>
      </c>
      <c r="F40" s="12">
        <f>[3]UF!AJ40</f>
        <v>0</v>
      </c>
      <c r="G40" s="12"/>
      <c r="H40" s="12">
        <f>'[3]CONT-RA10717'!AO40</f>
        <v>44324</v>
      </c>
      <c r="I40" s="12">
        <f t="shared" si="1"/>
        <v>2722000</v>
      </c>
    </row>
    <row r="41" spans="1:150" x14ac:dyDescent="0.2">
      <c r="A41" s="12" t="s">
        <v>158</v>
      </c>
      <c r="B41" s="13">
        <f>'[3]NEW GAA'!E41</f>
        <v>31652654</v>
      </c>
      <c r="C41" s="7">
        <f>'[3]NEW GAA'!AR41</f>
        <v>125527</v>
      </c>
      <c r="D41" s="146">
        <f t="shared" si="7"/>
        <v>31778181</v>
      </c>
      <c r="E41" s="7">
        <f>[3]AUTO!BA41</f>
        <v>237036</v>
      </c>
      <c r="F41" s="12">
        <f>[3]UF!AJ41</f>
        <v>77352</v>
      </c>
      <c r="G41" s="12">
        <f>'[3]CONT-RA10717'!B41</f>
        <v>26927</v>
      </c>
      <c r="H41" s="12">
        <f>'[3]CONT-RA10717'!AO41</f>
        <v>0</v>
      </c>
      <c r="I41" s="12">
        <f t="shared" si="1"/>
        <v>32119496</v>
      </c>
    </row>
    <row r="42" spans="1:150" x14ac:dyDescent="0.2">
      <c r="A42" s="12" t="s">
        <v>159</v>
      </c>
      <c r="B42" s="13">
        <f>'[3]NEW GAA'!E42</f>
        <v>3335</v>
      </c>
      <c r="C42" s="7">
        <f>'[3]NEW GAA'!AR42</f>
        <v>0</v>
      </c>
      <c r="D42" s="146">
        <f t="shared" si="7"/>
        <v>3335</v>
      </c>
      <c r="E42" s="7">
        <f>[3]AUTO!BA42</f>
        <v>0</v>
      </c>
      <c r="F42" s="12">
        <f>[3]UF!AJ42</f>
        <v>0</v>
      </c>
      <c r="G42" s="12"/>
      <c r="H42" s="12">
        <f>'[3]CONT-RA10717'!AO42</f>
        <v>0</v>
      </c>
      <c r="I42" s="12">
        <f t="shared" si="1"/>
        <v>3335</v>
      </c>
    </row>
    <row r="43" spans="1:150" x14ac:dyDescent="0.2">
      <c r="A43" s="12" t="s">
        <v>160</v>
      </c>
      <c r="B43" s="13">
        <f>'[3]NEW GAA'!E43</f>
        <v>30799888</v>
      </c>
      <c r="C43" s="7">
        <f>'[3]NEW GAA'!AR43</f>
        <v>181872</v>
      </c>
      <c r="D43" s="146">
        <f t="shared" si="7"/>
        <v>30981760</v>
      </c>
      <c r="E43" s="7">
        <f>[3]AUTO!BA43</f>
        <v>917263</v>
      </c>
      <c r="F43" s="12">
        <f>[3]UF!AJ43</f>
        <v>0</v>
      </c>
      <c r="G43" s="12"/>
      <c r="H43" s="12">
        <f>'[3]CONT-RA10717'!AO43</f>
        <v>0</v>
      </c>
      <c r="I43" s="12">
        <f t="shared" si="1"/>
        <v>31899023</v>
      </c>
    </row>
    <row r="44" spans="1:150" x14ac:dyDescent="0.2">
      <c r="A44" s="12" t="s">
        <v>161</v>
      </c>
      <c r="B44" s="13">
        <f>'[3]NEW GAA'!E44</f>
        <v>1337217</v>
      </c>
      <c r="C44" s="7">
        <f>'[3]NEW GAA'!AR44</f>
        <v>13919</v>
      </c>
      <c r="D44" s="146">
        <f t="shared" si="7"/>
        <v>1351136</v>
      </c>
      <c r="E44" s="7">
        <f>[3]AUTO!BA44</f>
        <v>87114</v>
      </c>
      <c r="F44" s="12">
        <f>[3]UF!AJ44</f>
        <v>0</v>
      </c>
      <c r="G44" s="12"/>
      <c r="H44" s="12">
        <f>'[3]CONT-RA10717'!AO44</f>
        <v>0</v>
      </c>
      <c r="I44" s="12">
        <f t="shared" si="1"/>
        <v>1438250</v>
      </c>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147"/>
      <c r="CL44" s="147"/>
      <c r="CM44" s="147"/>
      <c r="CN44" s="147"/>
      <c r="CO44" s="147"/>
      <c r="CP44" s="147"/>
      <c r="CQ44" s="147"/>
      <c r="CR44" s="147"/>
      <c r="CS44" s="147"/>
      <c r="CT44" s="147"/>
      <c r="CU44" s="147"/>
      <c r="CV44" s="147"/>
      <c r="CW44" s="147"/>
      <c r="CX44" s="147"/>
      <c r="CY44" s="147"/>
      <c r="CZ44" s="147"/>
      <c r="DA44" s="147"/>
      <c r="DB44" s="147"/>
      <c r="DC44" s="147"/>
      <c r="DD44" s="147"/>
      <c r="DE44" s="147"/>
      <c r="DF44" s="147"/>
      <c r="DG44" s="147"/>
      <c r="DH44" s="147"/>
      <c r="DI44" s="147"/>
      <c r="DJ44" s="147"/>
      <c r="DK44" s="147"/>
      <c r="DL44" s="147"/>
      <c r="DM44" s="147"/>
      <c r="DN44" s="147"/>
      <c r="DO44" s="147"/>
      <c r="DP44" s="147"/>
      <c r="DQ44" s="147"/>
      <c r="DR44" s="147"/>
      <c r="DS44" s="147"/>
      <c r="DT44" s="147"/>
      <c r="DU44" s="147"/>
      <c r="DV44" s="147"/>
      <c r="DW44" s="147"/>
      <c r="DX44" s="147"/>
      <c r="DY44" s="147"/>
      <c r="DZ44" s="147"/>
      <c r="EA44" s="147"/>
      <c r="EB44" s="147"/>
      <c r="EC44" s="147"/>
      <c r="ED44" s="147"/>
      <c r="EE44" s="147"/>
      <c r="EF44" s="147"/>
      <c r="EG44" s="147"/>
      <c r="EH44" s="147"/>
      <c r="EI44" s="147"/>
      <c r="EJ44" s="147"/>
      <c r="EK44" s="147"/>
      <c r="EL44" s="147"/>
      <c r="EM44" s="147"/>
      <c r="EN44" s="147"/>
      <c r="EO44" s="147"/>
      <c r="EP44" s="147"/>
      <c r="EQ44" s="147"/>
      <c r="ER44" s="147"/>
      <c r="ES44" s="147"/>
      <c r="ET44" s="147"/>
    </row>
    <row r="45" spans="1:150" x14ac:dyDescent="0.2">
      <c r="A45" s="12" t="s">
        <v>162</v>
      </c>
      <c r="B45" s="13">
        <f>'[3]NEW GAA'!E45</f>
        <v>9860007</v>
      </c>
      <c r="C45" s="7">
        <f>'[3]NEW GAA'!AR45</f>
        <v>73208</v>
      </c>
      <c r="D45" s="146">
        <f t="shared" si="7"/>
        <v>9933215</v>
      </c>
      <c r="E45" s="7">
        <f>[3]AUTO!BA45</f>
        <v>842252</v>
      </c>
      <c r="F45" s="12">
        <f>[3]UF!AJ45</f>
        <v>0</v>
      </c>
      <c r="G45" s="12"/>
      <c r="H45" s="12">
        <f>'[3]CONT-RA10717'!AO45</f>
        <v>0</v>
      </c>
      <c r="I45" s="12">
        <f t="shared" si="1"/>
        <v>10775467</v>
      </c>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row>
    <row r="46" spans="1:150" x14ac:dyDescent="0.2">
      <c r="A46" s="12" t="s">
        <v>163</v>
      </c>
      <c r="B46" s="13">
        <f>'[3]NEW GAA'!E46</f>
        <v>3117137</v>
      </c>
      <c r="C46" s="7">
        <f>'[3]NEW GAA'!AR46</f>
        <v>38902</v>
      </c>
      <c r="D46" s="146">
        <f t="shared" si="7"/>
        <v>3156039</v>
      </c>
      <c r="E46" s="7">
        <f>[3]AUTO!BA46</f>
        <v>204531</v>
      </c>
      <c r="F46" s="12">
        <f>[3]UF!AJ46</f>
        <v>0</v>
      </c>
      <c r="G46" s="12"/>
      <c r="H46" s="12">
        <f>'[3]CONT-RA10717'!AO46</f>
        <v>0</v>
      </c>
      <c r="I46" s="12">
        <f t="shared" si="1"/>
        <v>3360570</v>
      </c>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row>
    <row r="47" spans="1:150" x14ac:dyDescent="0.2">
      <c r="A47" s="12" t="s">
        <v>164</v>
      </c>
      <c r="B47" s="13">
        <f>'[3]NEW GAA'!E47</f>
        <v>2216667</v>
      </c>
      <c r="C47" s="7">
        <f>'[3]NEW GAA'!AR47</f>
        <v>1634</v>
      </c>
      <c r="D47" s="146">
        <f t="shared" si="7"/>
        <v>2218301</v>
      </c>
      <c r="E47" s="7">
        <f>[3]AUTO!BA47</f>
        <v>77469</v>
      </c>
      <c r="F47" s="12">
        <f>[3]UF!AJ47</f>
        <v>0</v>
      </c>
      <c r="G47" s="12"/>
      <c r="H47" s="12">
        <f>'[3]CONT-RA10717'!AO47</f>
        <v>0</v>
      </c>
      <c r="I47" s="12">
        <f t="shared" si="1"/>
        <v>2295770</v>
      </c>
    </row>
    <row r="48" spans="1:150" x14ac:dyDescent="0.2">
      <c r="A48" s="12" t="s">
        <v>165</v>
      </c>
      <c r="B48" s="13">
        <f>'[3]NEW GAA'!E48</f>
        <v>635173</v>
      </c>
      <c r="C48" s="7">
        <f>'[3]NEW GAA'!AR48</f>
        <v>2125</v>
      </c>
      <c r="D48" s="146">
        <f t="shared" si="7"/>
        <v>637298</v>
      </c>
      <c r="E48" s="7">
        <f>[3]AUTO!BA48</f>
        <v>24478</v>
      </c>
      <c r="F48" s="12">
        <f>[3]UF!AJ48</f>
        <v>0</v>
      </c>
      <c r="G48" s="12"/>
      <c r="H48" s="12">
        <f>'[3]CONT-RA10717'!AO48</f>
        <v>0</v>
      </c>
      <c r="I48" s="12">
        <f t="shared" si="1"/>
        <v>661776</v>
      </c>
    </row>
    <row r="49" spans="1:9" hidden="1" x14ac:dyDescent="0.2">
      <c r="A49" s="12"/>
      <c r="B49" s="13"/>
      <c r="C49" s="7"/>
      <c r="D49" s="146"/>
      <c r="E49" s="7"/>
      <c r="F49" s="12"/>
      <c r="G49" s="12"/>
      <c r="H49" s="12"/>
      <c r="I49" s="12">
        <f t="shared" si="1"/>
        <v>0</v>
      </c>
    </row>
    <row r="50" spans="1:9" x14ac:dyDescent="0.2">
      <c r="A50" s="12" t="s">
        <v>166</v>
      </c>
      <c r="B50" s="53">
        <f t="shared" ref="B50:I50" si="8">SUM(B51:B54)+SUM(B57:B70)+SUM(B75:B91)</f>
        <v>29606611</v>
      </c>
      <c r="C50" s="108">
        <f t="shared" si="8"/>
        <v>203816</v>
      </c>
      <c r="D50" s="110">
        <f t="shared" si="8"/>
        <v>29810427</v>
      </c>
      <c r="E50" s="108">
        <f t="shared" si="8"/>
        <v>3135043</v>
      </c>
      <c r="F50" s="54">
        <f t="shared" si="8"/>
        <v>0</v>
      </c>
      <c r="G50" s="54">
        <f t="shared" si="8"/>
        <v>10000</v>
      </c>
      <c r="H50" s="54">
        <f t="shared" si="8"/>
        <v>344548</v>
      </c>
      <c r="I50" s="148">
        <f t="shared" si="8"/>
        <v>33300018</v>
      </c>
    </row>
    <row r="51" spans="1:9" x14ac:dyDescent="0.2">
      <c r="A51" s="12" t="s">
        <v>64</v>
      </c>
      <c r="B51" s="13">
        <f>'[3]NEW GAA'!E51</f>
        <v>29410</v>
      </c>
      <c r="C51" s="7">
        <f>'[3]NEW GAA'!AR51</f>
        <v>0</v>
      </c>
      <c r="D51" s="146">
        <f>SUM(B51:C51)</f>
        <v>29410</v>
      </c>
      <c r="E51" s="7">
        <f>[3]AUTO!BA51</f>
        <v>0</v>
      </c>
      <c r="F51" s="12">
        <f>[3]UF!AJ51</f>
        <v>0</v>
      </c>
      <c r="G51" s="12"/>
      <c r="H51" s="12">
        <f>'[3]CONT-RA10717'!AO51</f>
        <v>0</v>
      </c>
      <c r="I51" s="12">
        <f t="shared" si="1"/>
        <v>29410</v>
      </c>
    </row>
    <row r="52" spans="1:9" x14ac:dyDescent="0.2">
      <c r="A52" s="12" t="s">
        <v>65</v>
      </c>
      <c r="B52" s="13">
        <f>'[3]NEW GAA'!E52</f>
        <v>62889</v>
      </c>
      <c r="C52" s="7">
        <f>'[3]NEW GAA'!AR52</f>
        <v>1205</v>
      </c>
      <c r="D52" s="146">
        <f>SUM(B52:C52)</f>
        <v>64094</v>
      </c>
      <c r="E52" s="7">
        <f>[3]AUTO!BA52</f>
        <v>2453</v>
      </c>
      <c r="F52" s="12">
        <f>[3]UF!AJ52</f>
        <v>0</v>
      </c>
      <c r="G52" s="12"/>
      <c r="H52" s="12">
        <f>'[3]CONT-RA10717'!AO52</f>
        <v>0</v>
      </c>
      <c r="I52" s="12">
        <f t="shared" si="1"/>
        <v>66547</v>
      </c>
    </row>
    <row r="53" spans="1:9" x14ac:dyDescent="0.2">
      <c r="A53" s="12" t="s">
        <v>66</v>
      </c>
      <c r="B53" s="13">
        <f>'[3]NEW GAA'!E53</f>
        <v>84167</v>
      </c>
      <c r="C53" s="7">
        <f>'[3]NEW GAA'!AR53</f>
        <v>0</v>
      </c>
      <c r="D53" s="146">
        <f>SUM(B53:C53)</f>
        <v>84167</v>
      </c>
      <c r="E53" s="7">
        <f>[3]AUTO!BA53</f>
        <v>3048</v>
      </c>
      <c r="F53" s="12">
        <f>[3]UF!AJ53</f>
        <v>0</v>
      </c>
      <c r="G53" s="12"/>
      <c r="H53" s="12">
        <f>'[3]CONT-RA10717'!AO53</f>
        <v>0</v>
      </c>
      <c r="I53" s="12">
        <f t="shared" si="1"/>
        <v>87215</v>
      </c>
    </row>
    <row r="54" spans="1:9" x14ac:dyDescent="0.2">
      <c r="A54" s="12" t="s">
        <v>67</v>
      </c>
      <c r="B54" s="13">
        <f>+B55+B56</f>
        <v>5952556</v>
      </c>
      <c r="C54" s="7">
        <f t="shared" ref="C54:I54" si="9">+C55+C56</f>
        <v>8851</v>
      </c>
      <c r="D54" s="146">
        <f t="shared" si="9"/>
        <v>5961407</v>
      </c>
      <c r="E54" s="7">
        <f t="shared" si="9"/>
        <v>1575750</v>
      </c>
      <c r="F54" s="12">
        <f t="shared" si="9"/>
        <v>0</v>
      </c>
      <c r="G54" s="12">
        <f t="shared" si="9"/>
        <v>0</v>
      </c>
      <c r="H54" s="12">
        <f t="shared" si="9"/>
        <v>0</v>
      </c>
      <c r="I54" s="12">
        <f t="shared" si="9"/>
        <v>7537157</v>
      </c>
    </row>
    <row r="55" spans="1:9" hidden="1" x14ac:dyDescent="0.2">
      <c r="A55" s="12" t="s">
        <v>68</v>
      </c>
      <c r="B55" s="13">
        <f>'[3]NEW GAA'!E55</f>
        <v>5663666</v>
      </c>
      <c r="C55" s="7">
        <f>'[3]NEW GAA'!AR55</f>
        <v>1999</v>
      </c>
      <c r="D55" s="146">
        <f>SUM(B55:C55)</f>
        <v>5665665</v>
      </c>
      <c r="E55" s="7">
        <f>[3]AUTO!BA55</f>
        <v>1556501</v>
      </c>
      <c r="F55" s="12">
        <f>[3]UF!AJ55</f>
        <v>0</v>
      </c>
      <c r="G55" s="12"/>
      <c r="H55" s="12">
        <f>'[3]CONT-RA10717'!AO55</f>
        <v>0</v>
      </c>
      <c r="I55" s="12">
        <f t="shared" si="1"/>
        <v>7222166</v>
      </c>
    </row>
    <row r="56" spans="1:9" hidden="1" x14ac:dyDescent="0.2">
      <c r="A56" s="12" t="s">
        <v>69</v>
      </c>
      <c r="B56" s="13">
        <f>'[3]NEW GAA'!E56</f>
        <v>288890</v>
      </c>
      <c r="C56" s="7">
        <f>'[3]NEW GAA'!AR56</f>
        <v>6852</v>
      </c>
      <c r="D56" s="146">
        <f>SUM(B56:C56)</f>
        <v>295742</v>
      </c>
      <c r="E56" s="7">
        <f>[3]AUTO!BA56</f>
        <v>19249</v>
      </c>
      <c r="F56" s="12">
        <f>[3]UF!AJ56</f>
        <v>0</v>
      </c>
      <c r="G56" s="12"/>
      <c r="H56" s="12">
        <f>'[3]CONT-RA10717'!AO56</f>
        <v>0</v>
      </c>
      <c r="I56" s="12">
        <f t="shared" si="1"/>
        <v>314991</v>
      </c>
    </row>
    <row r="57" spans="1:9" x14ac:dyDescent="0.2">
      <c r="A57" s="12" t="s">
        <v>70</v>
      </c>
      <c r="B57" s="13">
        <f>'[3]NEW GAA'!E57</f>
        <v>68601</v>
      </c>
      <c r="C57" s="7">
        <f>'[3]NEW GAA'!AR57</f>
        <v>0</v>
      </c>
      <c r="D57" s="146">
        <f>SUM(B57:C57)</f>
        <v>68601</v>
      </c>
      <c r="E57" s="7">
        <f>[3]AUTO!BA57</f>
        <v>3220</v>
      </c>
      <c r="F57" s="12">
        <f>[3]UF!AJ57</f>
        <v>0</v>
      </c>
      <c r="G57" s="12"/>
      <c r="H57" s="12">
        <f>'[3]CONT-RA10717'!AO57</f>
        <v>0</v>
      </c>
      <c r="I57" s="12">
        <f t="shared" si="1"/>
        <v>71821</v>
      </c>
    </row>
    <row r="58" spans="1:9" x14ac:dyDescent="0.2">
      <c r="A58" s="12" t="s">
        <v>71</v>
      </c>
      <c r="B58" s="13">
        <f>'[3]NEW GAA'!E58</f>
        <v>401593</v>
      </c>
      <c r="C58" s="7">
        <f>'[3]NEW GAA'!AR58</f>
        <v>477</v>
      </c>
      <c r="D58" s="146">
        <f>SUM(B58:C58)</f>
        <v>402070</v>
      </c>
      <c r="E58" s="7">
        <f>[3]AUTO!BA58</f>
        <v>25068</v>
      </c>
      <c r="F58" s="12"/>
      <c r="G58" s="12"/>
      <c r="H58" s="12"/>
      <c r="I58" s="12">
        <f t="shared" si="1"/>
        <v>427138</v>
      </c>
    </row>
    <row r="59" spans="1:9" x14ac:dyDescent="0.2">
      <c r="A59" s="12" t="s">
        <v>72</v>
      </c>
      <c r="B59" s="13">
        <f>'[3]NEW GAA'!E59</f>
        <v>125072</v>
      </c>
      <c r="C59" s="7">
        <f>'[3]NEW GAA'!AR59</f>
        <v>168</v>
      </c>
      <c r="D59" s="146">
        <f>SUM(B59:C59)</f>
        <v>125240</v>
      </c>
      <c r="E59" s="7">
        <f>[3]AUTO!BA59</f>
        <v>4307</v>
      </c>
      <c r="F59" s="12">
        <f>[3]UF!AJ59</f>
        <v>0</v>
      </c>
      <c r="G59" s="12"/>
      <c r="H59" s="12">
        <f>'[3]CONT-RA10717'!AO59</f>
        <v>0</v>
      </c>
      <c r="I59" s="12">
        <f t="shared" si="1"/>
        <v>129547</v>
      </c>
    </row>
    <row r="60" spans="1:9" x14ac:dyDescent="0.2">
      <c r="A60" s="12" t="s">
        <v>73</v>
      </c>
      <c r="B60" s="13">
        <f>'[3]NEW GAA'!E60</f>
        <v>411590</v>
      </c>
      <c r="C60" s="7">
        <f>'[3]NEW GAA'!AR60</f>
        <v>17758</v>
      </c>
      <c r="D60" s="146">
        <f t="shared" ref="D60:D69" si="10">SUM(B60:C60)</f>
        <v>429348</v>
      </c>
      <c r="E60" s="7">
        <f>[3]AUTO!BA60</f>
        <v>12382</v>
      </c>
      <c r="F60" s="12">
        <f>[3]UF!AJ60</f>
        <v>0</v>
      </c>
      <c r="G60" s="12"/>
      <c r="H60" s="12">
        <f>'[3]CONT-RA10717'!AO60</f>
        <v>0</v>
      </c>
      <c r="I60" s="12">
        <f t="shared" ref="I60:I69" si="11">SUM(D60:H60)</f>
        <v>441730</v>
      </c>
    </row>
    <row r="61" spans="1:9" x14ac:dyDescent="0.2">
      <c r="A61" s="12" t="s">
        <v>74</v>
      </c>
      <c r="B61" s="13">
        <f>'[3]NEW GAA'!E61</f>
        <v>88021</v>
      </c>
      <c r="C61" s="7">
        <f>'[3]NEW GAA'!AR61</f>
        <v>776</v>
      </c>
      <c r="D61" s="146">
        <f>SUM(B61:C61)</f>
        <v>88797</v>
      </c>
      <c r="E61" s="7">
        <f>[3]AUTO!BA61</f>
        <v>18472</v>
      </c>
      <c r="F61" s="12">
        <f>[3]UF!AJ61</f>
        <v>0</v>
      </c>
      <c r="G61" s="12"/>
      <c r="H61" s="12">
        <f>'[3]CONT-RA10717'!AO61</f>
        <v>0</v>
      </c>
      <c r="I61" s="12">
        <f>SUM(D61:H61)</f>
        <v>107269</v>
      </c>
    </row>
    <row r="62" spans="1:9" x14ac:dyDescent="0.2">
      <c r="A62" s="12" t="s">
        <v>75</v>
      </c>
      <c r="B62" s="13">
        <f>'[3]NEW GAA'!E62</f>
        <v>108055</v>
      </c>
      <c r="C62" s="7">
        <f>'[3]NEW GAA'!AR62</f>
        <v>1769</v>
      </c>
      <c r="D62" s="146">
        <f t="shared" si="10"/>
        <v>109824</v>
      </c>
      <c r="E62" s="7">
        <f>[3]AUTO!BA62</f>
        <v>4206</v>
      </c>
      <c r="F62" s="12">
        <f>[3]UF!AJ62</f>
        <v>0</v>
      </c>
      <c r="G62" s="12"/>
      <c r="H62" s="12">
        <f>'[3]CONT-RA10717'!AO62</f>
        <v>0</v>
      </c>
      <c r="I62" s="12">
        <f t="shared" si="11"/>
        <v>114030</v>
      </c>
    </row>
    <row r="63" spans="1:9" x14ac:dyDescent="0.2">
      <c r="A63" s="12" t="s">
        <v>76</v>
      </c>
      <c r="B63" s="13">
        <f>'[3]NEW GAA'!E63</f>
        <v>90401</v>
      </c>
      <c r="C63" s="7">
        <f>'[3]NEW GAA'!AR63</f>
        <v>406</v>
      </c>
      <c r="D63" s="146">
        <f t="shared" si="10"/>
        <v>90807</v>
      </c>
      <c r="E63" s="7">
        <f>[3]AUTO!BA63</f>
        <v>15502</v>
      </c>
      <c r="F63" s="12">
        <f>[3]UF!AJ63</f>
        <v>0</v>
      </c>
      <c r="G63" s="12"/>
      <c r="H63" s="12">
        <f>'[3]CONT-RA10717'!AO63</f>
        <v>0</v>
      </c>
      <c r="I63" s="12">
        <f t="shared" si="11"/>
        <v>106309</v>
      </c>
    </row>
    <row r="64" spans="1:9" ht="13.5" customHeight="1" x14ac:dyDescent="0.2">
      <c r="A64" s="12" t="s">
        <v>77</v>
      </c>
      <c r="B64" s="13">
        <f>'[3]NEW GAA'!E64</f>
        <v>126959</v>
      </c>
      <c r="C64" s="7">
        <f>'[3]NEW GAA'!AR64</f>
        <v>1124</v>
      </c>
      <c r="D64" s="146">
        <f t="shared" si="10"/>
        <v>128083</v>
      </c>
      <c r="E64" s="7">
        <f>[3]AUTO!BA64</f>
        <v>5888</v>
      </c>
      <c r="F64" s="12">
        <f>[3]UF!AJ64</f>
        <v>0</v>
      </c>
      <c r="G64" s="12"/>
      <c r="H64" s="12">
        <f>'[3]CONT-RA10717'!AO64</f>
        <v>0</v>
      </c>
      <c r="I64" s="12">
        <f t="shared" si="11"/>
        <v>133971</v>
      </c>
    </row>
    <row r="65" spans="1:9" x14ac:dyDescent="0.2">
      <c r="A65" s="12" t="s">
        <v>78</v>
      </c>
      <c r="B65" s="13">
        <f>'[3]NEW GAA'!E65</f>
        <v>232540</v>
      </c>
      <c r="C65" s="7">
        <f>'[3]NEW GAA'!AR65</f>
        <v>6222</v>
      </c>
      <c r="D65" s="146">
        <f t="shared" si="10"/>
        <v>238762</v>
      </c>
      <c r="E65" s="7">
        <f>[3]AUTO!BA65</f>
        <v>514093</v>
      </c>
      <c r="F65" s="12">
        <f>[3]UF!AJ65</f>
        <v>0</v>
      </c>
      <c r="G65" s="12"/>
      <c r="H65" s="12">
        <f>'[3]CONT-RA10717'!AO65</f>
        <v>0</v>
      </c>
      <c r="I65" s="12">
        <f t="shared" si="11"/>
        <v>752855</v>
      </c>
    </row>
    <row r="66" spans="1:9" x14ac:dyDescent="0.2">
      <c r="A66" s="12" t="s">
        <v>79</v>
      </c>
      <c r="B66" s="13">
        <f>'[3]NEW GAA'!E66</f>
        <v>134063</v>
      </c>
      <c r="C66" s="7">
        <f>'[3]NEW GAA'!AR66</f>
        <v>0</v>
      </c>
      <c r="D66" s="146">
        <f t="shared" si="10"/>
        <v>134063</v>
      </c>
      <c r="E66" s="7">
        <f>[3]AUTO!BA66</f>
        <v>3589</v>
      </c>
      <c r="F66" s="12">
        <f>[3]UF!AJ66</f>
        <v>0</v>
      </c>
      <c r="G66" s="12"/>
      <c r="H66" s="12">
        <f>'[3]CONT-RA10717'!AO66</f>
        <v>0</v>
      </c>
      <c r="I66" s="12">
        <f t="shared" si="11"/>
        <v>137652</v>
      </c>
    </row>
    <row r="67" spans="1:9" x14ac:dyDescent="0.2">
      <c r="A67" s="12" t="s">
        <v>80</v>
      </c>
      <c r="B67" s="13">
        <f>'[3]NEW GAA'!E67</f>
        <v>145411</v>
      </c>
      <c r="C67" s="7">
        <f>'[3]NEW GAA'!AR67</f>
        <v>0</v>
      </c>
      <c r="D67" s="146">
        <f t="shared" si="10"/>
        <v>145411</v>
      </c>
      <c r="E67" s="7">
        <f>[3]AUTO!BA67</f>
        <v>4520</v>
      </c>
      <c r="F67" s="12">
        <f>[3]UF!AJ67</f>
        <v>0</v>
      </c>
      <c r="G67" s="12"/>
      <c r="H67" s="12">
        <f>'[3]CONT-RA10717'!AO67</f>
        <v>0</v>
      </c>
      <c r="I67" s="12">
        <f t="shared" si="11"/>
        <v>149931</v>
      </c>
    </row>
    <row r="68" spans="1:9" x14ac:dyDescent="0.2">
      <c r="A68" s="12" t="s">
        <v>81</v>
      </c>
      <c r="B68" s="13">
        <f>'[3]NEW GAA'!E68</f>
        <v>27684</v>
      </c>
      <c r="C68" s="7">
        <f>'[3]NEW GAA'!AR68</f>
        <v>182</v>
      </c>
      <c r="D68" s="146">
        <f t="shared" si="10"/>
        <v>27866</v>
      </c>
      <c r="E68" s="7">
        <f>[3]AUTO!BA68</f>
        <v>31891</v>
      </c>
      <c r="F68" s="12">
        <f>[3]UF!AJ68</f>
        <v>0</v>
      </c>
      <c r="G68" s="12"/>
      <c r="H68" s="12">
        <f>'[3]CONT-RA10717'!AO68</f>
        <v>0</v>
      </c>
      <c r="I68" s="12">
        <f t="shared" si="11"/>
        <v>59757</v>
      </c>
    </row>
    <row r="69" spans="1:9" x14ac:dyDescent="0.2">
      <c r="A69" s="12" t="s">
        <v>82</v>
      </c>
      <c r="B69" s="13">
        <f>'[3]NEW GAA'!E69</f>
        <v>188225</v>
      </c>
      <c r="C69" s="7">
        <f>'[3]NEW GAA'!AR69</f>
        <v>52626</v>
      </c>
      <c r="D69" s="146">
        <f t="shared" si="10"/>
        <v>240851</v>
      </c>
      <c r="E69" s="7">
        <f>[3]AUTO!BA69</f>
        <v>11949</v>
      </c>
      <c r="F69" s="12">
        <f>[3]UF!AJ69</f>
        <v>0</v>
      </c>
      <c r="G69" s="12"/>
      <c r="H69" s="12">
        <f>'[3]CONT-RA10717'!AO69</f>
        <v>0</v>
      </c>
      <c r="I69" s="12">
        <f t="shared" si="11"/>
        <v>252800</v>
      </c>
    </row>
    <row r="70" spans="1:9" x14ac:dyDescent="0.2">
      <c r="A70" s="100" t="s">
        <v>83</v>
      </c>
      <c r="B70" s="11">
        <f t="shared" ref="B70:G70" si="12">SUM(B71:B74)</f>
        <v>1138998</v>
      </c>
      <c r="C70" s="149">
        <f t="shared" si="12"/>
        <v>2205</v>
      </c>
      <c r="D70" s="150">
        <f t="shared" si="12"/>
        <v>1141203</v>
      </c>
      <c r="E70" s="149">
        <f t="shared" si="12"/>
        <v>470019</v>
      </c>
      <c r="F70" s="151">
        <f t="shared" si="12"/>
        <v>0</v>
      </c>
      <c r="G70" s="151">
        <f t="shared" si="12"/>
        <v>7000</v>
      </c>
      <c r="H70" s="151"/>
      <c r="I70" s="151">
        <f t="shared" si="1"/>
        <v>1618222</v>
      </c>
    </row>
    <row r="71" spans="1:9" x14ac:dyDescent="0.2">
      <c r="A71" s="100" t="s">
        <v>84</v>
      </c>
      <c r="B71" s="13">
        <f>'[3]NEW GAA'!E71</f>
        <v>187626</v>
      </c>
      <c r="C71" s="7">
        <f>'[3]NEW GAA'!AR71</f>
        <v>0</v>
      </c>
      <c r="D71" s="146">
        <f t="shared" ref="D71:D93" si="13">SUM(B71:C71)</f>
        <v>187626</v>
      </c>
      <c r="E71" s="7">
        <f>[3]AUTO!BA71</f>
        <v>454772</v>
      </c>
      <c r="F71" s="12">
        <f>[3]UF!AJ71</f>
        <v>0</v>
      </c>
      <c r="G71" s="12">
        <f>'[3]CONT-RA10717'!B71</f>
        <v>7000</v>
      </c>
      <c r="H71" s="12">
        <f>'[3]CONT-RA10717'!AO71</f>
        <v>0</v>
      </c>
      <c r="I71" s="12">
        <f t="shared" si="1"/>
        <v>649398</v>
      </c>
    </row>
    <row r="72" spans="1:9" x14ac:dyDescent="0.2">
      <c r="A72" s="100" t="s">
        <v>85</v>
      </c>
      <c r="B72" s="13">
        <f>'[3]NEW GAA'!E72</f>
        <v>633788</v>
      </c>
      <c r="C72" s="7">
        <f>'[3]NEW GAA'!AR72</f>
        <v>116</v>
      </c>
      <c r="D72" s="146">
        <f t="shared" si="13"/>
        <v>633904</v>
      </c>
      <c r="E72" s="7">
        <f>[3]AUTO!BA72</f>
        <v>5337</v>
      </c>
      <c r="F72" s="12">
        <f>[3]UF!AJ72</f>
        <v>0</v>
      </c>
      <c r="G72" s="12"/>
      <c r="H72" s="12">
        <f>'[3]CONT-RA10717'!AO72</f>
        <v>0</v>
      </c>
      <c r="I72" s="12">
        <f t="shared" si="1"/>
        <v>639241</v>
      </c>
    </row>
    <row r="73" spans="1:9" x14ac:dyDescent="0.2">
      <c r="A73" s="100" t="s">
        <v>86</v>
      </c>
      <c r="B73" s="13">
        <f>'[3]NEW GAA'!E73</f>
        <v>191466</v>
      </c>
      <c r="C73" s="7">
        <f>'[3]NEW GAA'!AR73</f>
        <v>1622</v>
      </c>
      <c r="D73" s="146">
        <f t="shared" si="13"/>
        <v>193088</v>
      </c>
      <c r="E73" s="7">
        <f>[3]AUTO!BA73</f>
        <v>5246</v>
      </c>
      <c r="F73" s="12">
        <f>[3]UF!AJ73</f>
        <v>0</v>
      </c>
      <c r="G73" s="12"/>
      <c r="H73" s="12">
        <f>'[3]CONT-RA10717'!AO73</f>
        <v>0</v>
      </c>
      <c r="I73" s="12">
        <f t="shared" si="1"/>
        <v>198334</v>
      </c>
    </row>
    <row r="74" spans="1:9" x14ac:dyDescent="0.2">
      <c r="A74" s="100" t="s">
        <v>87</v>
      </c>
      <c r="B74" s="13">
        <f>'[3]NEW GAA'!E74</f>
        <v>126118</v>
      </c>
      <c r="C74" s="7">
        <f>'[3]NEW GAA'!AR74</f>
        <v>467</v>
      </c>
      <c r="D74" s="146">
        <f t="shared" si="13"/>
        <v>126585</v>
      </c>
      <c r="E74" s="7">
        <f>[3]AUTO!BA74</f>
        <v>4664</v>
      </c>
      <c r="F74" s="12">
        <f>[3]UF!AJ74</f>
        <v>0</v>
      </c>
      <c r="G74" s="12"/>
      <c r="H74" s="12">
        <f>'[3]CONT-RA10717'!AO74</f>
        <v>0</v>
      </c>
      <c r="I74" s="12">
        <f t="shared" si="1"/>
        <v>131249</v>
      </c>
    </row>
    <row r="75" spans="1:9" x14ac:dyDescent="0.2">
      <c r="A75" s="100" t="s">
        <v>88</v>
      </c>
      <c r="B75" s="13">
        <f>'[3]NEW GAA'!E75</f>
        <v>1119812</v>
      </c>
      <c r="C75" s="7">
        <f>'[3]NEW GAA'!AR75</f>
        <v>4189</v>
      </c>
      <c r="D75" s="146">
        <f t="shared" si="13"/>
        <v>1124001</v>
      </c>
      <c r="E75" s="7">
        <f>[3]AUTO!BA75</f>
        <v>54835</v>
      </c>
      <c r="F75" s="12">
        <f>[3]UF!AJ75</f>
        <v>0</v>
      </c>
      <c r="G75" s="12"/>
      <c r="H75" s="12">
        <f>'[3]CONT-RA10717'!AO75</f>
        <v>82240</v>
      </c>
      <c r="I75" s="12">
        <f t="shared" ref="I75:I90" si="14">SUM(D75:H75)</f>
        <v>1261076</v>
      </c>
    </row>
    <row r="76" spans="1:9" x14ac:dyDescent="0.2">
      <c r="A76" s="100" t="s">
        <v>89</v>
      </c>
      <c r="B76" s="13">
        <f>'[3]NEW GAA'!E76</f>
        <v>551832</v>
      </c>
      <c r="C76" s="7">
        <f>'[3]NEW GAA'!AR76</f>
        <v>12090</v>
      </c>
      <c r="D76" s="146">
        <f t="shared" si="13"/>
        <v>563922</v>
      </c>
      <c r="E76" s="7">
        <f>[3]AUTO!BA76</f>
        <v>39366</v>
      </c>
      <c r="F76" s="12">
        <f>[3]UF!AJ76</f>
        <v>0</v>
      </c>
      <c r="G76" s="12"/>
      <c r="H76" s="12">
        <f>'[3]CONT-RA10717'!AO76</f>
        <v>0</v>
      </c>
      <c r="I76" s="12">
        <f t="shared" si="14"/>
        <v>603288</v>
      </c>
    </row>
    <row r="77" spans="1:9" x14ac:dyDescent="0.2">
      <c r="A77" s="100" t="s">
        <v>90</v>
      </c>
      <c r="B77" s="13">
        <f>'[3]NEW GAA'!E77</f>
        <v>789321</v>
      </c>
      <c r="C77" s="7">
        <f>'[3]NEW GAA'!AR77</f>
        <v>3075</v>
      </c>
      <c r="D77" s="146">
        <f t="shared" si="13"/>
        <v>792396</v>
      </c>
      <c r="E77" s="7">
        <f>[3]AUTO!BA77</f>
        <v>29486</v>
      </c>
      <c r="F77" s="12">
        <f>[3]UF!AJ77</f>
        <v>0</v>
      </c>
      <c r="G77" s="12"/>
      <c r="H77" s="12">
        <f>'[3]CONT-RA10717'!AO77</f>
        <v>0</v>
      </c>
      <c r="I77" s="12">
        <f t="shared" si="14"/>
        <v>821882</v>
      </c>
    </row>
    <row r="78" spans="1:9" x14ac:dyDescent="0.2">
      <c r="A78" s="100" t="s">
        <v>91</v>
      </c>
      <c r="B78" s="13">
        <f>'[3]NEW GAA'!E78</f>
        <v>139456</v>
      </c>
      <c r="C78" s="7">
        <f>'[3]NEW GAA'!AR78</f>
        <v>0</v>
      </c>
      <c r="D78" s="146">
        <f t="shared" si="13"/>
        <v>139456</v>
      </c>
      <c r="E78" s="7">
        <f>[3]AUTO!BA78</f>
        <v>4956</v>
      </c>
      <c r="F78" s="12">
        <f>[3]UF!AJ78</f>
        <v>0</v>
      </c>
      <c r="G78" s="12"/>
      <c r="H78" s="12">
        <f>'[3]CONT-RA10717'!AO78</f>
        <v>0</v>
      </c>
      <c r="I78" s="12">
        <f t="shared" si="14"/>
        <v>144412</v>
      </c>
    </row>
    <row r="79" spans="1:9" x14ac:dyDescent="0.2">
      <c r="A79" s="100" t="s">
        <v>92</v>
      </c>
      <c r="B79" s="13">
        <f>'[3]NEW GAA'!E79</f>
        <v>142501</v>
      </c>
      <c r="C79" s="7">
        <f>'[3]NEW GAA'!AR79</f>
        <v>639</v>
      </c>
      <c r="D79" s="146">
        <f t="shared" si="13"/>
        <v>143140</v>
      </c>
      <c r="E79" s="7">
        <f>[3]AUTO!BA79</f>
        <v>3883</v>
      </c>
      <c r="F79" s="12">
        <f>[3]UF!AJ79</f>
        <v>0</v>
      </c>
      <c r="G79" s="12"/>
      <c r="H79" s="12">
        <f>'[3]CONT-RA10717'!AO79</f>
        <v>0</v>
      </c>
      <c r="I79" s="12">
        <f t="shared" si="14"/>
        <v>147023</v>
      </c>
    </row>
    <row r="80" spans="1:9" x14ac:dyDescent="0.2">
      <c r="A80" s="100" t="s">
        <v>93</v>
      </c>
      <c r="B80" s="13">
        <f>'[3]NEW GAA'!E80</f>
        <v>8062519</v>
      </c>
      <c r="C80" s="7">
        <f>'[3]NEW GAA'!AR80</f>
        <v>924</v>
      </c>
      <c r="D80" s="146">
        <f t="shared" si="13"/>
        <v>8063443</v>
      </c>
      <c r="E80" s="7">
        <f>[3]AUTO!BA80</f>
        <v>0</v>
      </c>
      <c r="F80" s="12">
        <f>[3]UF!AJ80</f>
        <v>0</v>
      </c>
      <c r="G80" s="12"/>
      <c r="H80" s="12">
        <f>'[3]CONT-RA10717'!AO80</f>
        <v>0</v>
      </c>
      <c r="I80" s="12">
        <f t="shared" si="14"/>
        <v>8063443</v>
      </c>
    </row>
    <row r="81" spans="1:9" x14ac:dyDescent="0.2">
      <c r="A81" s="100" t="s">
        <v>351</v>
      </c>
      <c r="B81" s="13">
        <f>'[3]NEW GAA'!E81</f>
        <v>46388</v>
      </c>
      <c r="C81" s="7">
        <f>'[3]NEW GAA'!AR81</f>
        <v>355</v>
      </c>
      <c r="D81" s="146">
        <f t="shared" si="13"/>
        <v>46743</v>
      </c>
      <c r="E81" s="7">
        <f>[3]AUTO!BA81</f>
        <v>2362</v>
      </c>
      <c r="F81" s="12">
        <f>[3]UF!AJ81</f>
        <v>0</v>
      </c>
      <c r="G81" s="12"/>
      <c r="H81" s="12">
        <f>'[3]CONT-RA10717'!AO81</f>
        <v>0</v>
      </c>
      <c r="I81" s="12">
        <f t="shared" si="14"/>
        <v>49105</v>
      </c>
    </row>
    <row r="82" spans="1:9" x14ac:dyDescent="0.2">
      <c r="A82" s="100" t="s">
        <v>95</v>
      </c>
      <c r="B82" s="13">
        <f>'[3]NEW GAA'!E82</f>
        <v>207651</v>
      </c>
      <c r="C82" s="7">
        <f>'[3]NEW GAA'!AR82</f>
        <v>0</v>
      </c>
      <c r="D82" s="146">
        <f t="shared" si="13"/>
        <v>207651</v>
      </c>
      <c r="E82" s="7">
        <f>[3]AUTO!BA82</f>
        <v>1233</v>
      </c>
      <c r="F82" s="12">
        <f>[3]UF!AJ82</f>
        <v>0</v>
      </c>
      <c r="G82" s="12"/>
      <c r="H82" s="12">
        <f>'[3]CONT-RA10717'!AO82</f>
        <v>0</v>
      </c>
      <c r="I82" s="12">
        <f t="shared" si="14"/>
        <v>208884</v>
      </c>
    </row>
    <row r="83" spans="1:9" x14ac:dyDescent="0.2">
      <c r="A83" s="100" t="s">
        <v>96</v>
      </c>
      <c r="B83" s="13">
        <f>'[3]NEW GAA'!E83</f>
        <v>77899</v>
      </c>
      <c r="C83" s="7">
        <f>'[3]NEW GAA'!AR83</f>
        <v>0</v>
      </c>
      <c r="D83" s="146">
        <f t="shared" si="13"/>
        <v>77899</v>
      </c>
      <c r="E83" s="7">
        <f>[3]AUTO!BA83</f>
        <v>30281</v>
      </c>
      <c r="F83" s="12">
        <f>[3]UF!AJ83</f>
        <v>0</v>
      </c>
      <c r="G83" s="12"/>
      <c r="H83" s="12">
        <f>'[3]CONT-RA10717'!AO83</f>
        <v>0</v>
      </c>
      <c r="I83" s="12">
        <f t="shared" si="14"/>
        <v>108180</v>
      </c>
    </row>
    <row r="84" spans="1:9" x14ac:dyDescent="0.2">
      <c r="A84" s="100" t="s">
        <v>97</v>
      </c>
      <c r="B84" s="13">
        <f>'[3]NEW GAA'!E84</f>
        <v>325632</v>
      </c>
      <c r="C84" s="7">
        <f>'[3]NEW GAA'!AR84</f>
        <v>4195</v>
      </c>
      <c r="D84" s="146">
        <f t="shared" si="13"/>
        <v>329827</v>
      </c>
      <c r="E84" s="7">
        <f>[3]AUTO!BA84</f>
        <v>17054</v>
      </c>
      <c r="F84" s="12">
        <f>[3]UF!AJ84</f>
        <v>0</v>
      </c>
      <c r="G84" s="12"/>
      <c r="H84" s="12">
        <f>'[3]CONT-RA10717'!AO84</f>
        <v>0</v>
      </c>
      <c r="I84" s="12">
        <f t="shared" si="14"/>
        <v>346881</v>
      </c>
    </row>
    <row r="85" spans="1:9" x14ac:dyDescent="0.2">
      <c r="A85" s="100" t="s">
        <v>98</v>
      </c>
      <c r="B85" s="13">
        <f>'[3]NEW GAA'!E85</f>
        <v>1283496</v>
      </c>
      <c r="C85" s="7">
        <f>'[3]NEW GAA'!AR85</f>
        <v>20900</v>
      </c>
      <c r="D85" s="146">
        <f t="shared" si="13"/>
        <v>1304396</v>
      </c>
      <c r="E85" s="7">
        <f>[3]AUTO!BA85</f>
        <v>64025</v>
      </c>
      <c r="F85" s="12">
        <f>[3]UF!AJ85</f>
        <v>0</v>
      </c>
      <c r="G85" s="12"/>
      <c r="H85" s="12">
        <f>'[3]CONT-RA10717'!AO85</f>
        <v>0</v>
      </c>
      <c r="I85" s="12">
        <f t="shared" si="14"/>
        <v>1368421</v>
      </c>
    </row>
    <row r="86" spans="1:9" s="152" customFormat="1" x14ac:dyDescent="0.2">
      <c r="A86" s="100" t="s">
        <v>99</v>
      </c>
      <c r="B86" s="13">
        <f>'[3]NEW GAA'!E86</f>
        <v>154804</v>
      </c>
      <c r="C86" s="7">
        <f>'[3]NEW GAA'!AR86</f>
        <v>706</v>
      </c>
      <c r="D86" s="146">
        <f t="shared" si="13"/>
        <v>155510</v>
      </c>
      <c r="E86" s="7">
        <f>[3]AUTO!BA86</f>
        <v>2882</v>
      </c>
      <c r="F86" s="12">
        <f>[3]UF!AJ86</f>
        <v>0</v>
      </c>
      <c r="G86" s="12"/>
      <c r="H86" s="12">
        <f>'[3]CONT-RA10717'!AO86</f>
        <v>0</v>
      </c>
      <c r="I86" s="12">
        <f t="shared" si="14"/>
        <v>158392</v>
      </c>
    </row>
    <row r="87" spans="1:9" x14ac:dyDescent="0.2">
      <c r="A87" s="100" t="s">
        <v>100</v>
      </c>
      <c r="B87" s="13">
        <f>'[3]NEW GAA'!E87</f>
        <v>203473</v>
      </c>
      <c r="C87" s="7">
        <f>'[3]NEW GAA'!AR87</f>
        <v>2585</v>
      </c>
      <c r="D87" s="146">
        <f t="shared" si="13"/>
        <v>206058</v>
      </c>
      <c r="E87" s="7">
        <f>[3]AUTO!BA87</f>
        <v>5046</v>
      </c>
      <c r="F87" s="12">
        <f>[3]UF!AJ87</f>
        <v>0</v>
      </c>
      <c r="G87" s="12"/>
      <c r="H87" s="12">
        <f>'[3]CONT-RA10717'!AO87</f>
        <v>0</v>
      </c>
      <c r="I87" s="12">
        <f t="shared" si="14"/>
        <v>211104</v>
      </c>
    </row>
    <row r="88" spans="1:9" x14ac:dyDescent="0.2">
      <c r="A88" s="100" t="s">
        <v>101</v>
      </c>
      <c r="B88" s="13">
        <f>'[3]NEW GAA'!E88</f>
        <v>156170</v>
      </c>
      <c r="C88" s="7">
        <f>'[3]NEW GAA'!AR88</f>
        <v>1024</v>
      </c>
      <c r="D88" s="146">
        <f t="shared" si="13"/>
        <v>157194</v>
      </c>
      <c r="E88" s="7">
        <f>[3]AUTO!BA88</f>
        <v>6900</v>
      </c>
      <c r="F88" s="12">
        <f>[3]UF!AJ88</f>
        <v>0</v>
      </c>
      <c r="G88" s="12"/>
      <c r="H88" s="12">
        <f>'[3]CONT-RA10717'!AO88</f>
        <v>0</v>
      </c>
      <c r="I88" s="12">
        <f t="shared" si="14"/>
        <v>164094</v>
      </c>
    </row>
    <row r="89" spans="1:9" ht="13.5" customHeight="1" x14ac:dyDescent="0.2">
      <c r="A89" s="100" t="s">
        <v>102</v>
      </c>
      <c r="B89" s="13">
        <f>'[3]NEW GAA'!E89</f>
        <v>50111</v>
      </c>
      <c r="C89" s="7">
        <f>'[3]NEW GAA'!AR89</f>
        <v>0</v>
      </c>
      <c r="D89" s="146">
        <f t="shared" si="13"/>
        <v>50111</v>
      </c>
      <c r="E89" s="7">
        <f>[3]AUTO!BA89</f>
        <v>2518</v>
      </c>
      <c r="F89" s="12">
        <f>[3]UF!AJ89</f>
        <v>0</v>
      </c>
      <c r="G89" s="12"/>
      <c r="H89" s="12">
        <f>'[3]CONT-RA10717'!AO89</f>
        <v>0</v>
      </c>
      <c r="I89" s="12">
        <f t="shared" si="14"/>
        <v>52629</v>
      </c>
    </row>
    <row r="90" spans="1:9" x14ac:dyDescent="0.2">
      <c r="A90" s="100" t="s">
        <v>103</v>
      </c>
      <c r="B90" s="13">
        <f>'[3]NEW GAA'!E90</f>
        <v>393807</v>
      </c>
      <c r="C90" s="7">
        <f>'[3]NEW GAA'!AR90</f>
        <v>408</v>
      </c>
      <c r="D90" s="146">
        <f t="shared" si="13"/>
        <v>394215</v>
      </c>
      <c r="E90" s="7">
        <f>[3]AUTO!BA90</f>
        <v>18702</v>
      </c>
      <c r="F90" s="12">
        <f>[3]UF!AJ90</f>
        <v>0</v>
      </c>
      <c r="G90" s="12"/>
      <c r="H90" s="12">
        <f>'[3]CONT-RA10717'!AO90</f>
        <v>0</v>
      </c>
      <c r="I90" s="12">
        <f t="shared" si="14"/>
        <v>412917</v>
      </c>
    </row>
    <row r="91" spans="1:9" x14ac:dyDescent="0.2">
      <c r="A91" s="132" t="s">
        <v>104</v>
      </c>
      <c r="B91" s="13">
        <f>SUM(B92:B93)</f>
        <v>6485504</v>
      </c>
      <c r="C91" s="7">
        <f t="shared" ref="C91:I91" si="15">SUM(C92:C93)</f>
        <v>58957</v>
      </c>
      <c r="D91" s="146">
        <f t="shared" si="15"/>
        <v>6544461</v>
      </c>
      <c r="E91" s="7">
        <f t="shared" si="15"/>
        <v>145157</v>
      </c>
      <c r="F91" s="12">
        <f t="shared" si="15"/>
        <v>0</v>
      </c>
      <c r="G91" s="12">
        <f t="shared" si="15"/>
        <v>3000</v>
      </c>
      <c r="H91" s="12">
        <f t="shared" si="15"/>
        <v>262308</v>
      </c>
      <c r="I91" s="12">
        <f t="shared" si="15"/>
        <v>6954926</v>
      </c>
    </row>
    <row r="92" spans="1:9" hidden="1" x14ac:dyDescent="0.2">
      <c r="A92" s="132" t="s">
        <v>105</v>
      </c>
      <c r="B92" s="13">
        <f>'[3]NEW GAA'!E92</f>
        <v>2874300</v>
      </c>
      <c r="C92" s="7">
        <f>'[3]NEW GAA'!AR92</f>
        <v>2762</v>
      </c>
      <c r="D92" s="146">
        <f t="shared" si="13"/>
        <v>2877062</v>
      </c>
      <c r="E92" s="7">
        <f>[3]AUTO!BA92</f>
        <v>15101</v>
      </c>
      <c r="F92" s="12"/>
      <c r="G92" s="12">
        <f>'[3]CONT-RA10717'!B92</f>
        <v>3000</v>
      </c>
      <c r="H92" s="12">
        <f>'[3]CONT-RA10717'!AO92</f>
        <v>262308</v>
      </c>
      <c r="I92" s="12">
        <f t="shared" ref="I92:I99" si="16">SUM(D92:H92)</f>
        <v>3157471</v>
      </c>
    </row>
    <row r="93" spans="1:9" hidden="1" x14ac:dyDescent="0.2">
      <c r="A93" s="132" t="s">
        <v>106</v>
      </c>
      <c r="B93" s="13">
        <f>'[3]NEW GAA'!E93</f>
        <v>3611204</v>
      </c>
      <c r="C93" s="7">
        <f>'[3]NEW GAA'!AR93</f>
        <v>56195</v>
      </c>
      <c r="D93" s="146">
        <f t="shared" si="13"/>
        <v>3667399</v>
      </c>
      <c r="E93" s="7">
        <f>[3]AUTO!BA93</f>
        <v>130056</v>
      </c>
      <c r="F93" s="12"/>
      <c r="G93" s="12"/>
      <c r="H93" s="12"/>
      <c r="I93" s="12">
        <f t="shared" si="16"/>
        <v>3797455</v>
      </c>
    </row>
    <row r="94" spans="1:9" ht="14.25" customHeight="1" x14ac:dyDescent="0.2">
      <c r="A94" s="12" t="s">
        <v>167</v>
      </c>
      <c r="B94" s="13"/>
      <c r="C94" s="7">
        <f>'[3]NEW GAA'!AR95</f>
        <v>55146350</v>
      </c>
      <c r="D94" s="146">
        <f t="shared" ref="D94:D99" si="17">SUM(B94:C94)</f>
        <v>55146350</v>
      </c>
      <c r="E94" s="7">
        <f>[3]AUTO!BA95</f>
        <v>386250</v>
      </c>
      <c r="F94" s="12">
        <f>[3]UF!AJ95</f>
        <v>0</v>
      </c>
      <c r="G94" s="12"/>
      <c r="H94" s="12">
        <f>'[3]CONT-RA10717'!AO95</f>
        <v>995621</v>
      </c>
      <c r="I94" s="12">
        <f t="shared" si="16"/>
        <v>56528221</v>
      </c>
    </row>
    <row r="95" spans="1:9" ht="15" customHeight="1" x14ac:dyDescent="0.2">
      <c r="A95" s="134" t="s">
        <v>190</v>
      </c>
      <c r="B95" s="13"/>
      <c r="C95" s="7">
        <f>SUM(C96:C97)</f>
        <v>38499870</v>
      </c>
      <c r="D95" s="153">
        <f t="shared" si="17"/>
        <v>38499870</v>
      </c>
      <c r="E95" s="154">
        <f>SUM(E96:E97)</f>
        <v>486885005</v>
      </c>
      <c r="F95" s="134">
        <f>SUM(F96:F97)</f>
        <v>0</v>
      </c>
      <c r="G95" s="134">
        <f>SUM(G96:G97)</f>
        <v>0</v>
      </c>
      <c r="H95" s="134">
        <f>SUM(H96:H97)</f>
        <v>446248</v>
      </c>
      <c r="I95" s="134">
        <f t="shared" si="16"/>
        <v>525831123</v>
      </c>
    </row>
    <row r="96" spans="1:9" ht="14.25" hidden="1" customHeight="1" x14ac:dyDescent="0.2">
      <c r="A96" s="134" t="s">
        <v>169</v>
      </c>
      <c r="B96" s="13">
        <f>'[3]NEW GAA'!E97</f>
        <v>0</v>
      </c>
      <c r="C96" s="7">
        <f>'[3]NEW GAA'!AR97</f>
        <v>38487073</v>
      </c>
      <c r="D96" s="146">
        <f t="shared" si="17"/>
        <v>38487073</v>
      </c>
      <c r="E96" s="7">
        <f>[3]AUTO!BA97</f>
        <v>486885005</v>
      </c>
      <c r="F96" s="12">
        <f>[3]UF!AJ97</f>
        <v>0</v>
      </c>
      <c r="G96" s="12"/>
      <c r="H96" s="12">
        <f>'[3]CONT-RA10717'!AO97</f>
        <v>446248</v>
      </c>
      <c r="I96" s="12">
        <f t="shared" si="16"/>
        <v>525818326</v>
      </c>
    </row>
    <row r="97" spans="1:156" ht="14.25" hidden="1" customHeight="1" x14ac:dyDescent="0.2">
      <c r="A97" s="134" t="s">
        <v>170</v>
      </c>
      <c r="B97" s="13">
        <f>'[3]NEW GAA'!E98</f>
        <v>0</v>
      </c>
      <c r="C97" s="7">
        <f>'[3]NEW GAA'!AR98</f>
        <v>12797</v>
      </c>
      <c r="D97" s="146">
        <f t="shared" si="17"/>
        <v>12797</v>
      </c>
      <c r="E97" s="7">
        <f>[3]AUTO!BA98</f>
        <v>0</v>
      </c>
      <c r="F97" s="12">
        <f>[3]UF!AJ98</f>
        <v>0</v>
      </c>
      <c r="G97" s="12"/>
      <c r="H97" s="12">
        <f>'[3]CONT-RA10717'!AO98</f>
        <v>0</v>
      </c>
      <c r="I97" s="12">
        <f t="shared" si="16"/>
        <v>12797</v>
      </c>
    </row>
    <row r="98" spans="1:156" x14ac:dyDescent="0.2">
      <c r="A98" s="12" t="s">
        <v>171</v>
      </c>
      <c r="B98" s="13">
        <f>'[3]NEW GAA'!E99</f>
        <v>0</v>
      </c>
      <c r="C98" s="7">
        <f>'[3]NEW GAA'!AR99</f>
        <v>2178269</v>
      </c>
      <c r="D98" s="146">
        <f t="shared" si="17"/>
        <v>2178269</v>
      </c>
      <c r="E98" s="7">
        <f>[3]AUTO!BA99</f>
        <v>2329</v>
      </c>
      <c r="F98" s="12">
        <f>[3]UF!AJ99</f>
        <v>0</v>
      </c>
      <c r="G98" s="12"/>
      <c r="H98" s="12">
        <f>'[3]CONT-RA10717'!H99</f>
        <v>0</v>
      </c>
      <c r="I98" s="12">
        <f t="shared" si="16"/>
        <v>2180598</v>
      </c>
    </row>
    <row r="99" spans="1:156" ht="14.25" customHeight="1" x14ac:dyDescent="0.2">
      <c r="A99" s="132" t="s">
        <v>184</v>
      </c>
      <c r="B99" s="13">
        <f>'[3]NEW GAA'!E100</f>
        <v>0</v>
      </c>
      <c r="C99" s="7">
        <f>'[3]NEW GAA'!AR100</f>
        <v>0</v>
      </c>
      <c r="D99" s="146">
        <f t="shared" si="17"/>
        <v>0</v>
      </c>
      <c r="E99" s="7">
        <f>[3]AUTO!BA100</f>
        <v>334877000</v>
      </c>
      <c r="F99" s="12"/>
      <c r="G99" s="12">
        <f>'[3]CONT-RA10717'!AP100</f>
        <v>0</v>
      </c>
      <c r="H99" s="12"/>
      <c r="I99" s="12">
        <f t="shared" si="16"/>
        <v>334877000</v>
      </c>
    </row>
    <row r="100" spans="1:156" ht="14.25" hidden="1" customHeight="1" x14ac:dyDescent="0.2">
      <c r="A100" s="155"/>
      <c r="B100" s="13"/>
      <c r="C100" s="7"/>
      <c r="D100" s="146"/>
      <c r="E100" s="7"/>
      <c r="F100" s="12"/>
      <c r="G100" s="12"/>
      <c r="H100" s="12"/>
      <c r="I100" s="12"/>
    </row>
    <row r="101" spans="1:156" ht="21" customHeight="1" thickBot="1" x14ac:dyDescent="0.25">
      <c r="A101" s="282" t="s">
        <v>0</v>
      </c>
      <c r="B101" s="275">
        <f t="shared" ref="B101:I101" si="18">SUM(B7:B13)+SUM(B16:B21)+SUM(B24:B27)+SUM(B30:B31)+SUM(B34:B50)+B95+B99+B94+B98</f>
        <v>1687207465</v>
      </c>
      <c r="C101" s="275">
        <f t="shared" si="18"/>
        <v>158918403</v>
      </c>
      <c r="D101" s="275">
        <f t="shared" si="18"/>
        <v>1846125868</v>
      </c>
      <c r="E101" s="275">
        <f>SUM(E7:E13)+SUM(E16:E21)+SUM(E24:E27)+SUM(E30:E31)+SUM(E34:E50)+E95+E99+E94+E98</f>
        <v>879627217</v>
      </c>
      <c r="F101" s="274">
        <f t="shared" si="18"/>
        <v>77352</v>
      </c>
      <c r="G101" s="274">
        <f t="shared" si="18"/>
        <v>9805590</v>
      </c>
      <c r="H101" s="274">
        <f t="shared" si="18"/>
        <v>13329732</v>
      </c>
      <c r="I101" s="274">
        <f t="shared" si="18"/>
        <v>2748965759</v>
      </c>
    </row>
    <row r="102" spans="1:156" s="156" customFormat="1" ht="13.5" thickTop="1" x14ac:dyDescent="0.2">
      <c r="B102" s="135"/>
      <c r="D102" s="157"/>
      <c r="G102" s="158"/>
      <c r="H102" s="158"/>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2"/>
      <c r="CF102" s="142"/>
      <c r="CG102" s="142"/>
      <c r="CH102" s="142"/>
      <c r="CI102" s="142"/>
      <c r="CJ102" s="142"/>
      <c r="CK102" s="142"/>
      <c r="CL102" s="142"/>
      <c r="CM102" s="142"/>
      <c r="CN102" s="142"/>
      <c r="CO102" s="142"/>
      <c r="CP102" s="142"/>
      <c r="CQ102" s="142"/>
      <c r="CR102" s="142"/>
      <c r="CS102" s="142"/>
      <c r="CT102" s="142"/>
      <c r="CU102" s="142"/>
      <c r="CV102" s="142"/>
      <c r="CW102" s="142"/>
      <c r="CX102" s="142"/>
      <c r="CY102" s="142"/>
      <c r="CZ102" s="142"/>
      <c r="DA102" s="142"/>
      <c r="DB102" s="142"/>
      <c r="DC102" s="142"/>
      <c r="DD102" s="142"/>
      <c r="DE102" s="142"/>
      <c r="DF102" s="142"/>
      <c r="DG102" s="142"/>
      <c r="DH102" s="142"/>
      <c r="DI102" s="142"/>
      <c r="DJ102" s="142"/>
      <c r="DK102" s="142"/>
      <c r="DL102" s="142"/>
      <c r="DM102" s="142"/>
      <c r="DN102" s="142"/>
      <c r="DO102" s="142"/>
      <c r="DP102" s="142"/>
      <c r="DQ102" s="142"/>
      <c r="DR102" s="142"/>
      <c r="DS102" s="142"/>
      <c r="DT102" s="142"/>
      <c r="DU102" s="142"/>
      <c r="DV102" s="142"/>
      <c r="DW102" s="142"/>
      <c r="DX102" s="142"/>
      <c r="DY102" s="142"/>
      <c r="DZ102" s="142"/>
      <c r="EA102" s="142"/>
      <c r="EB102" s="142"/>
      <c r="EC102" s="142"/>
      <c r="ED102" s="142"/>
      <c r="EE102" s="142"/>
      <c r="EF102" s="142"/>
      <c r="EG102" s="142"/>
      <c r="EH102" s="142"/>
      <c r="EI102" s="142"/>
      <c r="EJ102" s="142"/>
      <c r="EK102" s="142"/>
      <c r="EL102" s="142"/>
      <c r="EM102" s="142"/>
      <c r="EN102" s="142"/>
      <c r="EO102" s="142"/>
      <c r="EP102" s="142"/>
      <c r="EQ102" s="142"/>
      <c r="ER102" s="142"/>
      <c r="ES102" s="142"/>
      <c r="ET102" s="142"/>
      <c r="EU102" s="142"/>
      <c r="EV102" s="142"/>
      <c r="EW102" s="142"/>
      <c r="EX102" s="142"/>
      <c r="EY102" s="142"/>
      <c r="EZ102" s="142"/>
    </row>
    <row r="103" spans="1:156" s="156" customFormat="1" x14ac:dyDescent="0.2">
      <c r="B103" s="135"/>
      <c r="G103" s="159"/>
      <c r="H103" s="159"/>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42"/>
      <c r="CC103" s="142"/>
      <c r="CD103" s="142"/>
      <c r="CE103" s="142"/>
      <c r="CF103" s="142"/>
      <c r="CG103" s="142"/>
      <c r="CH103" s="142"/>
      <c r="CI103" s="142"/>
      <c r="CJ103" s="142"/>
      <c r="CK103" s="142"/>
      <c r="CL103" s="142"/>
      <c r="CM103" s="142"/>
      <c r="CN103" s="142"/>
      <c r="CO103" s="142"/>
      <c r="CP103" s="142"/>
      <c r="CQ103" s="142"/>
      <c r="CR103" s="142"/>
      <c r="CS103" s="142"/>
      <c r="CT103" s="142"/>
      <c r="CU103" s="142"/>
      <c r="CV103" s="142"/>
      <c r="CW103" s="142"/>
      <c r="CX103" s="142"/>
      <c r="CY103" s="142"/>
      <c r="CZ103" s="142"/>
      <c r="DA103" s="142"/>
      <c r="DB103" s="142"/>
      <c r="DC103" s="142"/>
      <c r="DD103" s="142"/>
      <c r="DE103" s="142"/>
      <c r="DF103" s="142"/>
      <c r="DG103" s="142"/>
      <c r="DH103" s="142"/>
      <c r="DI103" s="142"/>
      <c r="DJ103" s="142"/>
      <c r="DK103" s="142"/>
      <c r="DL103" s="142"/>
      <c r="DM103" s="142"/>
      <c r="DN103" s="142"/>
      <c r="DO103" s="142"/>
      <c r="DP103" s="142"/>
      <c r="DQ103" s="142"/>
      <c r="DR103" s="142"/>
      <c r="DS103" s="142"/>
      <c r="DT103" s="142"/>
      <c r="DU103" s="142"/>
      <c r="DV103" s="142"/>
      <c r="DW103" s="142"/>
      <c r="DX103" s="142"/>
      <c r="DY103" s="142"/>
      <c r="DZ103" s="142"/>
      <c r="EA103" s="142"/>
      <c r="EB103" s="142"/>
      <c r="EC103" s="142"/>
      <c r="ED103" s="142"/>
      <c r="EE103" s="142"/>
      <c r="EF103" s="142"/>
      <c r="EG103" s="142"/>
      <c r="EH103" s="142"/>
      <c r="EI103" s="142"/>
      <c r="EJ103" s="142"/>
      <c r="EK103" s="142"/>
      <c r="EL103" s="142"/>
      <c r="EM103" s="142"/>
      <c r="EN103" s="142"/>
      <c r="EO103" s="142"/>
      <c r="EP103" s="142"/>
      <c r="EQ103" s="142"/>
      <c r="ER103" s="142"/>
      <c r="ES103" s="142"/>
      <c r="ET103" s="142"/>
      <c r="EU103" s="142"/>
      <c r="EV103" s="142"/>
      <c r="EW103" s="142"/>
      <c r="EX103" s="142"/>
      <c r="EY103" s="142"/>
      <c r="EZ103" s="142"/>
    </row>
    <row r="104" spans="1:156" s="156" customFormat="1" x14ac:dyDescent="0.2">
      <c r="B104" s="135"/>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42"/>
      <c r="EU104" s="142"/>
      <c r="EV104" s="142"/>
      <c r="EW104" s="142"/>
      <c r="EX104" s="142"/>
      <c r="EY104" s="142"/>
      <c r="EZ104" s="142"/>
    </row>
    <row r="105" spans="1:156" s="156" customFormat="1" x14ac:dyDescent="0.2">
      <c r="B105" s="135"/>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c r="CE105" s="142"/>
      <c r="CF105" s="142"/>
      <c r="CG105" s="142"/>
      <c r="CH105" s="142"/>
      <c r="CI105" s="142"/>
      <c r="CJ105" s="142"/>
      <c r="CK105" s="142"/>
      <c r="CL105" s="142"/>
      <c r="CM105" s="142"/>
      <c r="CN105" s="142"/>
      <c r="CO105" s="142"/>
      <c r="CP105" s="142"/>
      <c r="CQ105" s="142"/>
      <c r="CR105" s="142"/>
      <c r="CS105" s="142"/>
      <c r="CT105" s="142"/>
      <c r="CU105" s="142"/>
      <c r="CV105" s="142"/>
      <c r="CW105" s="142"/>
      <c r="CX105" s="142"/>
      <c r="CY105" s="142"/>
      <c r="CZ105" s="142"/>
      <c r="DA105" s="142"/>
      <c r="DB105" s="142"/>
      <c r="DC105" s="142"/>
      <c r="DD105" s="142"/>
      <c r="DE105" s="142"/>
      <c r="DF105" s="142"/>
      <c r="DG105" s="142"/>
      <c r="DH105" s="142"/>
      <c r="DI105" s="142"/>
      <c r="DJ105" s="142"/>
      <c r="DK105" s="142"/>
      <c r="DL105" s="142"/>
      <c r="DM105" s="142"/>
      <c r="DN105" s="142"/>
      <c r="DO105" s="142"/>
      <c r="DP105" s="142"/>
      <c r="DQ105" s="142"/>
      <c r="DR105" s="142"/>
      <c r="DS105" s="142"/>
      <c r="DT105" s="142"/>
      <c r="DU105" s="142"/>
      <c r="DV105" s="142"/>
      <c r="DW105" s="142"/>
      <c r="DX105" s="142"/>
      <c r="DY105" s="142"/>
      <c r="DZ105" s="142"/>
      <c r="EA105" s="142"/>
      <c r="EB105" s="142"/>
      <c r="EC105" s="142"/>
      <c r="ED105" s="142"/>
      <c r="EE105" s="142"/>
      <c r="EF105" s="142"/>
      <c r="EG105" s="142"/>
      <c r="EH105" s="142"/>
      <c r="EI105" s="142"/>
      <c r="EJ105" s="142"/>
      <c r="EK105" s="142"/>
      <c r="EL105" s="142"/>
      <c r="EM105" s="142"/>
      <c r="EN105" s="142"/>
      <c r="EO105" s="142"/>
      <c r="EP105" s="142"/>
      <c r="EQ105" s="142"/>
      <c r="ER105" s="142"/>
      <c r="ES105" s="142"/>
      <c r="ET105" s="142"/>
      <c r="EU105" s="142"/>
      <c r="EV105" s="142"/>
      <c r="EW105" s="142"/>
      <c r="EX105" s="142"/>
      <c r="EY105" s="142"/>
      <c r="EZ105" s="142"/>
    </row>
    <row r="106" spans="1:156" s="156" customFormat="1" x14ac:dyDescent="0.2">
      <c r="B106" s="135"/>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c r="CG106" s="142"/>
      <c r="CH106" s="142"/>
      <c r="CI106" s="142"/>
      <c r="CJ106" s="142"/>
      <c r="CK106" s="142"/>
      <c r="CL106" s="142"/>
      <c r="CM106" s="142"/>
      <c r="CN106" s="142"/>
      <c r="CO106" s="142"/>
      <c r="CP106" s="142"/>
      <c r="CQ106" s="142"/>
      <c r="CR106" s="142"/>
      <c r="CS106" s="142"/>
      <c r="CT106" s="142"/>
      <c r="CU106" s="142"/>
      <c r="CV106" s="142"/>
      <c r="CW106" s="142"/>
      <c r="CX106" s="142"/>
      <c r="CY106" s="142"/>
      <c r="CZ106" s="142"/>
      <c r="DA106" s="142"/>
      <c r="DB106" s="142"/>
      <c r="DC106" s="142"/>
      <c r="DD106" s="142"/>
      <c r="DE106" s="142"/>
      <c r="DF106" s="142"/>
      <c r="DG106" s="142"/>
      <c r="DH106" s="142"/>
      <c r="DI106" s="142"/>
      <c r="DJ106" s="142"/>
      <c r="DK106" s="142"/>
      <c r="DL106" s="142"/>
      <c r="DM106" s="142"/>
      <c r="DN106" s="142"/>
      <c r="DO106" s="142"/>
      <c r="DP106" s="142"/>
      <c r="DQ106" s="142"/>
      <c r="DR106" s="142"/>
      <c r="DS106" s="142"/>
      <c r="DT106" s="142"/>
      <c r="DU106" s="142"/>
      <c r="DV106" s="142"/>
      <c r="DW106" s="142"/>
      <c r="DX106" s="142"/>
      <c r="DY106" s="142"/>
      <c r="DZ106" s="142"/>
      <c r="EA106" s="142"/>
      <c r="EB106" s="142"/>
      <c r="EC106" s="142"/>
      <c r="ED106" s="142"/>
      <c r="EE106" s="142"/>
      <c r="EF106" s="142"/>
      <c r="EG106" s="142"/>
      <c r="EH106" s="142"/>
      <c r="EI106" s="142"/>
      <c r="EJ106" s="142"/>
      <c r="EK106" s="142"/>
      <c r="EL106" s="142"/>
      <c r="EM106" s="142"/>
      <c r="EN106" s="142"/>
      <c r="EO106" s="142"/>
      <c r="EP106" s="142"/>
      <c r="EQ106" s="142"/>
      <c r="ER106" s="142"/>
      <c r="ES106" s="142"/>
      <c r="ET106" s="142"/>
      <c r="EU106" s="142"/>
      <c r="EV106" s="142"/>
      <c r="EW106" s="142"/>
      <c r="EX106" s="142"/>
      <c r="EY106" s="142"/>
      <c r="EZ106" s="142"/>
    </row>
    <row r="107" spans="1:156" s="156" customFormat="1" x14ac:dyDescent="0.2">
      <c r="B107" s="135"/>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c r="BW107" s="142"/>
      <c r="BX107" s="142"/>
      <c r="BY107" s="142"/>
      <c r="BZ107" s="142"/>
      <c r="CA107" s="142"/>
      <c r="CB107" s="142"/>
      <c r="CC107" s="142"/>
      <c r="CD107" s="142"/>
      <c r="CE107" s="142"/>
      <c r="CF107" s="142"/>
      <c r="CG107" s="142"/>
      <c r="CH107" s="142"/>
      <c r="CI107" s="142"/>
      <c r="CJ107" s="142"/>
      <c r="CK107" s="142"/>
      <c r="CL107" s="142"/>
      <c r="CM107" s="142"/>
      <c r="CN107" s="142"/>
      <c r="CO107" s="142"/>
      <c r="CP107" s="142"/>
      <c r="CQ107" s="142"/>
      <c r="CR107" s="142"/>
      <c r="CS107" s="142"/>
      <c r="CT107" s="142"/>
      <c r="CU107" s="142"/>
      <c r="CV107" s="142"/>
      <c r="CW107" s="142"/>
      <c r="CX107" s="142"/>
      <c r="CY107" s="142"/>
      <c r="CZ107" s="142"/>
      <c r="DA107" s="142"/>
      <c r="DB107" s="142"/>
      <c r="DC107" s="142"/>
      <c r="DD107" s="142"/>
      <c r="DE107" s="142"/>
      <c r="DF107" s="142"/>
      <c r="DG107" s="142"/>
      <c r="DH107" s="142"/>
      <c r="DI107" s="142"/>
      <c r="DJ107" s="142"/>
      <c r="DK107" s="142"/>
      <c r="DL107" s="142"/>
      <c r="DM107" s="142"/>
      <c r="DN107" s="142"/>
      <c r="DO107" s="142"/>
      <c r="DP107" s="142"/>
      <c r="DQ107" s="142"/>
      <c r="DR107" s="142"/>
      <c r="DS107" s="142"/>
      <c r="DT107" s="142"/>
      <c r="DU107" s="142"/>
      <c r="DV107" s="142"/>
      <c r="DW107" s="142"/>
      <c r="DX107" s="142"/>
      <c r="DY107" s="142"/>
      <c r="DZ107" s="142"/>
      <c r="EA107" s="142"/>
      <c r="EB107" s="142"/>
      <c r="EC107" s="142"/>
      <c r="ED107" s="142"/>
      <c r="EE107" s="142"/>
      <c r="EF107" s="142"/>
      <c r="EG107" s="142"/>
      <c r="EH107" s="142"/>
      <c r="EI107" s="142"/>
      <c r="EJ107" s="142"/>
      <c r="EK107" s="142"/>
      <c r="EL107" s="142"/>
      <c r="EM107" s="142"/>
      <c r="EN107" s="142"/>
      <c r="EO107" s="142"/>
      <c r="EP107" s="142"/>
      <c r="EQ107" s="142"/>
      <c r="ER107" s="142"/>
      <c r="ES107" s="142"/>
      <c r="ET107" s="142"/>
      <c r="EU107" s="142"/>
      <c r="EV107" s="142"/>
      <c r="EW107" s="142"/>
      <c r="EX107" s="142"/>
      <c r="EY107" s="142"/>
      <c r="EZ107" s="142"/>
    </row>
    <row r="108" spans="1:156" s="156" customFormat="1" x14ac:dyDescent="0.2">
      <c r="B108" s="135"/>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c r="CE108" s="142"/>
      <c r="CF108" s="142"/>
      <c r="CG108" s="142"/>
      <c r="CH108" s="142"/>
      <c r="CI108" s="142"/>
      <c r="CJ108" s="142"/>
      <c r="CK108" s="142"/>
      <c r="CL108" s="142"/>
      <c r="CM108" s="142"/>
      <c r="CN108" s="142"/>
      <c r="CO108" s="142"/>
      <c r="CP108" s="142"/>
      <c r="CQ108" s="142"/>
      <c r="CR108" s="142"/>
      <c r="CS108" s="142"/>
      <c r="CT108" s="142"/>
      <c r="CU108" s="142"/>
      <c r="CV108" s="142"/>
      <c r="CW108" s="142"/>
      <c r="CX108" s="142"/>
      <c r="CY108" s="142"/>
      <c r="CZ108" s="142"/>
      <c r="DA108" s="142"/>
      <c r="DB108" s="142"/>
      <c r="DC108" s="142"/>
      <c r="DD108" s="142"/>
      <c r="DE108" s="142"/>
      <c r="DF108" s="142"/>
      <c r="DG108" s="142"/>
      <c r="DH108" s="142"/>
      <c r="DI108" s="142"/>
      <c r="DJ108" s="142"/>
      <c r="DK108" s="142"/>
      <c r="DL108" s="142"/>
      <c r="DM108" s="142"/>
      <c r="DN108" s="142"/>
      <c r="DO108" s="142"/>
      <c r="DP108" s="142"/>
      <c r="DQ108" s="142"/>
      <c r="DR108" s="142"/>
      <c r="DS108" s="142"/>
      <c r="DT108" s="142"/>
      <c r="DU108" s="142"/>
      <c r="DV108" s="142"/>
      <c r="DW108" s="142"/>
      <c r="DX108" s="142"/>
      <c r="DY108" s="142"/>
      <c r="DZ108" s="142"/>
      <c r="EA108" s="142"/>
      <c r="EB108" s="142"/>
      <c r="EC108" s="142"/>
      <c r="ED108" s="142"/>
      <c r="EE108" s="142"/>
      <c r="EF108" s="142"/>
      <c r="EG108" s="142"/>
      <c r="EH108" s="142"/>
      <c r="EI108" s="142"/>
      <c r="EJ108" s="142"/>
      <c r="EK108" s="142"/>
      <c r="EL108" s="142"/>
      <c r="EM108" s="142"/>
      <c r="EN108" s="142"/>
      <c r="EO108" s="142"/>
      <c r="EP108" s="142"/>
      <c r="EQ108" s="142"/>
      <c r="ER108" s="142"/>
      <c r="ES108" s="142"/>
      <c r="ET108" s="142"/>
      <c r="EU108" s="142"/>
      <c r="EV108" s="142"/>
      <c r="EW108" s="142"/>
      <c r="EX108" s="142"/>
      <c r="EY108" s="142"/>
      <c r="EZ108" s="142"/>
    </row>
    <row r="109" spans="1:156" s="156" customFormat="1" x14ac:dyDescent="0.2">
      <c r="B109" s="135"/>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c r="CB109" s="142"/>
      <c r="CC109" s="142"/>
      <c r="CD109" s="142"/>
      <c r="CE109" s="142"/>
      <c r="CF109" s="142"/>
      <c r="CG109" s="142"/>
      <c r="CH109" s="142"/>
      <c r="CI109" s="142"/>
      <c r="CJ109" s="142"/>
      <c r="CK109" s="142"/>
      <c r="CL109" s="142"/>
      <c r="CM109" s="142"/>
      <c r="CN109" s="142"/>
      <c r="CO109" s="142"/>
      <c r="CP109" s="142"/>
      <c r="CQ109" s="142"/>
      <c r="CR109" s="142"/>
      <c r="CS109" s="142"/>
      <c r="CT109" s="142"/>
      <c r="CU109" s="142"/>
      <c r="CV109" s="142"/>
      <c r="CW109" s="142"/>
      <c r="CX109" s="142"/>
      <c r="CY109" s="142"/>
      <c r="CZ109" s="142"/>
      <c r="DA109" s="142"/>
      <c r="DB109" s="142"/>
      <c r="DC109" s="142"/>
      <c r="DD109" s="142"/>
      <c r="DE109" s="142"/>
      <c r="DF109" s="142"/>
      <c r="DG109" s="142"/>
      <c r="DH109" s="142"/>
      <c r="DI109" s="142"/>
      <c r="DJ109" s="142"/>
      <c r="DK109" s="142"/>
      <c r="DL109" s="142"/>
      <c r="DM109" s="142"/>
      <c r="DN109" s="142"/>
      <c r="DO109" s="142"/>
      <c r="DP109" s="142"/>
      <c r="DQ109" s="142"/>
      <c r="DR109" s="142"/>
      <c r="DS109" s="142"/>
      <c r="DT109" s="142"/>
      <c r="DU109" s="142"/>
      <c r="DV109" s="142"/>
      <c r="DW109" s="142"/>
      <c r="DX109" s="142"/>
      <c r="DY109" s="142"/>
      <c r="DZ109" s="142"/>
      <c r="EA109" s="142"/>
      <c r="EB109" s="142"/>
      <c r="EC109" s="142"/>
      <c r="ED109" s="142"/>
      <c r="EE109" s="142"/>
      <c r="EF109" s="142"/>
      <c r="EG109" s="142"/>
      <c r="EH109" s="142"/>
      <c r="EI109" s="142"/>
      <c r="EJ109" s="142"/>
      <c r="EK109" s="142"/>
      <c r="EL109" s="142"/>
      <c r="EM109" s="142"/>
      <c r="EN109" s="142"/>
      <c r="EO109" s="142"/>
      <c r="EP109" s="142"/>
      <c r="EQ109" s="142"/>
      <c r="ER109" s="142"/>
      <c r="ES109" s="142"/>
      <c r="ET109" s="142"/>
      <c r="EU109" s="142"/>
      <c r="EV109" s="142"/>
      <c r="EW109" s="142"/>
      <c r="EX109" s="142"/>
      <c r="EY109" s="142"/>
      <c r="EZ109" s="142"/>
    </row>
    <row r="110" spans="1:156" s="156" customFormat="1" x14ac:dyDescent="0.2">
      <c r="B110" s="135"/>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c r="CE110" s="142"/>
      <c r="CF110" s="142"/>
      <c r="CG110" s="142"/>
      <c r="CH110" s="142"/>
      <c r="CI110" s="142"/>
      <c r="CJ110" s="142"/>
      <c r="CK110" s="142"/>
      <c r="CL110" s="142"/>
      <c r="CM110" s="142"/>
      <c r="CN110" s="142"/>
      <c r="CO110" s="142"/>
      <c r="CP110" s="142"/>
      <c r="CQ110" s="142"/>
      <c r="CR110" s="142"/>
      <c r="CS110" s="142"/>
      <c r="CT110" s="142"/>
      <c r="CU110" s="142"/>
      <c r="CV110" s="142"/>
      <c r="CW110" s="142"/>
      <c r="CX110" s="142"/>
      <c r="CY110" s="142"/>
      <c r="CZ110" s="142"/>
      <c r="DA110" s="142"/>
      <c r="DB110" s="142"/>
      <c r="DC110" s="142"/>
      <c r="DD110" s="142"/>
      <c r="DE110" s="142"/>
      <c r="DF110" s="142"/>
      <c r="DG110" s="142"/>
      <c r="DH110" s="142"/>
      <c r="DI110" s="142"/>
      <c r="DJ110" s="142"/>
      <c r="DK110" s="142"/>
      <c r="DL110" s="142"/>
      <c r="DM110" s="142"/>
      <c r="DN110" s="142"/>
      <c r="DO110" s="142"/>
      <c r="DP110" s="142"/>
      <c r="DQ110" s="142"/>
      <c r="DR110" s="142"/>
      <c r="DS110" s="142"/>
      <c r="DT110" s="142"/>
      <c r="DU110" s="142"/>
      <c r="DV110" s="142"/>
      <c r="DW110" s="142"/>
      <c r="DX110" s="142"/>
      <c r="DY110" s="142"/>
      <c r="DZ110" s="142"/>
      <c r="EA110" s="142"/>
      <c r="EB110" s="142"/>
      <c r="EC110" s="142"/>
      <c r="ED110" s="142"/>
      <c r="EE110" s="142"/>
      <c r="EF110" s="142"/>
      <c r="EG110" s="142"/>
      <c r="EH110" s="142"/>
      <c r="EI110" s="142"/>
      <c r="EJ110" s="142"/>
      <c r="EK110" s="142"/>
      <c r="EL110" s="142"/>
      <c r="EM110" s="142"/>
      <c r="EN110" s="142"/>
      <c r="EO110" s="142"/>
      <c r="EP110" s="142"/>
      <c r="EQ110" s="142"/>
      <c r="ER110" s="142"/>
      <c r="ES110" s="142"/>
      <c r="ET110" s="142"/>
      <c r="EU110" s="142"/>
      <c r="EV110" s="142"/>
      <c r="EW110" s="142"/>
      <c r="EX110" s="142"/>
      <c r="EY110" s="142"/>
      <c r="EZ110" s="142"/>
    </row>
    <row r="111" spans="1:156" s="156" customFormat="1" x14ac:dyDescent="0.2">
      <c r="B111" s="135"/>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c r="CG111" s="142"/>
      <c r="CH111" s="142"/>
      <c r="CI111" s="142"/>
      <c r="CJ111" s="142"/>
      <c r="CK111" s="142"/>
      <c r="CL111" s="142"/>
      <c r="CM111" s="142"/>
      <c r="CN111" s="142"/>
      <c r="CO111" s="142"/>
      <c r="CP111" s="142"/>
      <c r="CQ111" s="142"/>
      <c r="CR111" s="142"/>
      <c r="CS111" s="142"/>
      <c r="CT111" s="142"/>
      <c r="CU111" s="142"/>
      <c r="CV111" s="142"/>
      <c r="CW111" s="142"/>
      <c r="CX111" s="142"/>
      <c r="CY111" s="142"/>
      <c r="CZ111" s="142"/>
      <c r="DA111" s="142"/>
      <c r="DB111" s="142"/>
      <c r="DC111" s="142"/>
      <c r="DD111" s="142"/>
      <c r="DE111" s="142"/>
      <c r="DF111" s="142"/>
      <c r="DG111" s="142"/>
      <c r="DH111" s="142"/>
      <c r="DI111" s="142"/>
      <c r="DJ111" s="142"/>
      <c r="DK111" s="142"/>
      <c r="DL111" s="142"/>
      <c r="DM111" s="142"/>
      <c r="DN111" s="142"/>
      <c r="DO111" s="142"/>
      <c r="DP111" s="142"/>
      <c r="DQ111" s="142"/>
      <c r="DR111" s="142"/>
      <c r="DS111" s="142"/>
      <c r="DT111" s="142"/>
      <c r="DU111" s="142"/>
      <c r="DV111" s="142"/>
      <c r="DW111" s="142"/>
      <c r="DX111" s="142"/>
      <c r="DY111" s="142"/>
      <c r="DZ111" s="142"/>
      <c r="EA111" s="142"/>
      <c r="EB111" s="142"/>
      <c r="EC111" s="142"/>
      <c r="ED111" s="142"/>
      <c r="EE111" s="142"/>
      <c r="EF111" s="142"/>
      <c r="EG111" s="142"/>
      <c r="EH111" s="142"/>
      <c r="EI111" s="142"/>
      <c r="EJ111" s="142"/>
      <c r="EK111" s="142"/>
      <c r="EL111" s="142"/>
      <c r="EM111" s="142"/>
      <c r="EN111" s="142"/>
      <c r="EO111" s="142"/>
      <c r="EP111" s="142"/>
      <c r="EQ111" s="142"/>
      <c r="ER111" s="142"/>
      <c r="ES111" s="142"/>
      <c r="ET111" s="142"/>
      <c r="EU111" s="142"/>
      <c r="EV111" s="142"/>
      <c r="EW111" s="142"/>
      <c r="EX111" s="142"/>
      <c r="EY111" s="142"/>
      <c r="EZ111" s="142"/>
    </row>
    <row r="112" spans="1:156" s="156" customFormat="1" x14ac:dyDescent="0.2">
      <c r="B112" s="135"/>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42"/>
      <c r="CC112" s="142"/>
      <c r="CD112" s="142"/>
      <c r="CE112" s="142"/>
      <c r="CF112" s="142"/>
      <c r="CG112" s="142"/>
      <c r="CH112" s="142"/>
      <c r="CI112" s="142"/>
      <c r="CJ112" s="142"/>
      <c r="CK112" s="142"/>
      <c r="CL112" s="142"/>
      <c r="CM112" s="142"/>
      <c r="CN112" s="142"/>
      <c r="CO112" s="142"/>
      <c r="CP112" s="142"/>
      <c r="CQ112" s="142"/>
      <c r="CR112" s="142"/>
      <c r="CS112" s="142"/>
      <c r="CT112" s="142"/>
      <c r="CU112" s="142"/>
      <c r="CV112" s="142"/>
      <c r="CW112" s="142"/>
      <c r="CX112" s="142"/>
      <c r="CY112" s="142"/>
      <c r="CZ112" s="142"/>
      <c r="DA112" s="142"/>
      <c r="DB112" s="142"/>
      <c r="DC112" s="142"/>
      <c r="DD112" s="142"/>
      <c r="DE112" s="142"/>
      <c r="DF112" s="142"/>
      <c r="DG112" s="142"/>
      <c r="DH112" s="142"/>
      <c r="DI112" s="142"/>
      <c r="DJ112" s="142"/>
      <c r="DK112" s="142"/>
      <c r="DL112" s="142"/>
      <c r="DM112" s="142"/>
      <c r="DN112" s="142"/>
      <c r="DO112" s="142"/>
      <c r="DP112" s="142"/>
      <c r="DQ112" s="142"/>
      <c r="DR112" s="142"/>
      <c r="DS112" s="142"/>
      <c r="DT112" s="142"/>
      <c r="DU112" s="142"/>
      <c r="DV112" s="142"/>
      <c r="DW112" s="142"/>
      <c r="DX112" s="142"/>
      <c r="DY112" s="142"/>
      <c r="DZ112" s="142"/>
      <c r="EA112" s="142"/>
      <c r="EB112" s="142"/>
      <c r="EC112" s="142"/>
      <c r="ED112" s="142"/>
      <c r="EE112" s="142"/>
      <c r="EF112" s="142"/>
      <c r="EG112" s="142"/>
      <c r="EH112" s="142"/>
      <c r="EI112" s="142"/>
      <c r="EJ112" s="142"/>
      <c r="EK112" s="142"/>
      <c r="EL112" s="142"/>
      <c r="EM112" s="142"/>
      <c r="EN112" s="142"/>
      <c r="EO112" s="142"/>
      <c r="EP112" s="142"/>
      <c r="EQ112" s="142"/>
      <c r="ER112" s="142"/>
      <c r="ES112" s="142"/>
      <c r="ET112" s="142"/>
      <c r="EU112" s="142"/>
      <c r="EV112" s="142"/>
      <c r="EW112" s="142"/>
      <c r="EX112" s="142"/>
      <c r="EY112" s="142"/>
      <c r="EZ112" s="142"/>
    </row>
    <row r="113" spans="2:156" s="156" customFormat="1" x14ac:dyDescent="0.2">
      <c r="B113" s="135"/>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c r="CL113" s="142"/>
      <c r="CM113" s="142"/>
      <c r="CN113" s="142"/>
      <c r="CO113" s="142"/>
      <c r="CP113" s="142"/>
      <c r="CQ113" s="142"/>
      <c r="CR113" s="142"/>
      <c r="CS113" s="142"/>
      <c r="CT113" s="142"/>
      <c r="CU113" s="142"/>
      <c r="CV113" s="142"/>
      <c r="CW113" s="142"/>
      <c r="CX113" s="142"/>
      <c r="CY113" s="142"/>
      <c r="CZ113" s="142"/>
      <c r="DA113" s="142"/>
      <c r="DB113" s="142"/>
      <c r="DC113" s="142"/>
      <c r="DD113" s="142"/>
      <c r="DE113" s="142"/>
      <c r="DF113" s="142"/>
      <c r="DG113" s="142"/>
      <c r="DH113" s="142"/>
      <c r="DI113" s="142"/>
      <c r="DJ113" s="142"/>
      <c r="DK113" s="142"/>
      <c r="DL113" s="142"/>
      <c r="DM113" s="142"/>
      <c r="DN113" s="142"/>
      <c r="DO113" s="142"/>
      <c r="DP113" s="142"/>
      <c r="DQ113" s="142"/>
      <c r="DR113" s="142"/>
      <c r="DS113" s="142"/>
      <c r="DT113" s="142"/>
      <c r="DU113" s="142"/>
      <c r="DV113" s="142"/>
      <c r="DW113" s="142"/>
      <c r="DX113" s="142"/>
      <c r="DY113" s="142"/>
      <c r="DZ113" s="142"/>
      <c r="EA113" s="142"/>
      <c r="EB113" s="142"/>
      <c r="EC113" s="142"/>
      <c r="ED113" s="142"/>
      <c r="EE113" s="142"/>
      <c r="EF113" s="142"/>
      <c r="EG113" s="142"/>
      <c r="EH113" s="142"/>
      <c r="EI113" s="142"/>
      <c r="EJ113" s="142"/>
      <c r="EK113" s="142"/>
      <c r="EL113" s="142"/>
      <c r="EM113" s="142"/>
      <c r="EN113" s="142"/>
      <c r="EO113" s="142"/>
      <c r="EP113" s="142"/>
      <c r="EQ113" s="142"/>
      <c r="ER113" s="142"/>
      <c r="ES113" s="142"/>
      <c r="ET113" s="142"/>
      <c r="EU113" s="142"/>
      <c r="EV113" s="142"/>
      <c r="EW113" s="142"/>
      <c r="EX113" s="142"/>
      <c r="EY113" s="142"/>
      <c r="EZ113" s="142"/>
    </row>
    <row r="114" spans="2:156" s="156" customFormat="1" x14ac:dyDescent="0.2">
      <c r="B114" s="135"/>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c r="CJ114" s="142"/>
      <c r="CK114" s="142"/>
      <c r="CL114" s="142"/>
      <c r="CM114" s="142"/>
      <c r="CN114" s="142"/>
      <c r="CO114" s="142"/>
      <c r="CP114" s="142"/>
      <c r="CQ114" s="142"/>
      <c r="CR114" s="142"/>
      <c r="CS114" s="142"/>
      <c r="CT114" s="142"/>
      <c r="CU114" s="142"/>
      <c r="CV114" s="142"/>
      <c r="CW114" s="142"/>
      <c r="CX114" s="142"/>
      <c r="CY114" s="142"/>
      <c r="CZ114" s="142"/>
      <c r="DA114" s="142"/>
      <c r="DB114" s="142"/>
      <c r="DC114" s="142"/>
      <c r="DD114" s="142"/>
      <c r="DE114" s="142"/>
      <c r="DF114" s="142"/>
      <c r="DG114" s="142"/>
      <c r="DH114" s="142"/>
      <c r="DI114" s="142"/>
      <c r="DJ114" s="142"/>
      <c r="DK114" s="142"/>
      <c r="DL114" s="142"/>
      <c r="DM114" s="142"/>
      <c r="DN114" s="142"/>
      <c r="DO114" s="142"/>
      <c r="DP114" s="142"/>
      <c r="DQ114" s="142"/>
      <c r="DR114" s="142"/>
      <c r="DS114" s="142"/>
      <c r="DT114" s="142"/>
      <c r="DU114" s="142"/>
      <c r="DV114" s="142"/>
      <c r="DW114" s="142"/>
      <c r="DX114" s="142"/>
      <c r="DY114" s="142"/>
      <c r="DZ114" s="142"/>
      <c r="EA114" s="142"/>
      <c r="EB114" s="142"/>
      <c r="EC114" s="142"/>
      <c r="ED114" s="142"/>
      <c r="EE114" s="142"/>
      <c r="EF114" s="142"/>
      <c r="EG114" s="142"/>
      <c r="EH114" s="142"/>
      <c r="EI114" s="142"/>
      <c r="EJ114" s="142"/>
      <c r="EK114" s="142"/>
      <c r="EL114" s="142"/>
      <c r="EM114" s="142"/>
      <c r="EN114" s="142"/>
      <c r="EO114" s="142"/>
      <c r="EP114" s="142"/>
      <c r="EQ114" s="142"/>
      <c r="ER114" s="142"/>
      <c r="ES114" s="142"/>
      <c r="ET114" s="142"/>
      <c r="EU114" s="142"/>
      <c r="EV114" s="142"/>
      <c r="EW114" s="142"/>
      <c r="EX114" s="142"/>
      <c r="EY114" s="142"/>
      <c r="EZ114" s="142"/>
    </row>
    <row r="115" spans="2:156" s="156" customFormat="1" x14ac:dyDescent="0.2">
      <c r="B115" s="135"/>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c r="CG115" s="142"/>
      <c r="CH115" s="142"/>
      <c r="CI115" s="142"/>
      <c r="CJ115" s="142"/>
      <c r="CK115" s="142"/>
      <c r="CL115" s="142"/>
      <c r="CM115" s="142"/>
      <c r="CN115" s="142"/>
      <c r="CO115" s="142"/>
      <c r="CP115" s="142"/>
      <c r="CQ115" s="142"/>
      <c r="CR115" s="142"/>
      <c r="CS115" s="142"/>
      <c r="CT115" s="142"/>
      <c r="CU115" s="142"/>
      <c r="CV115" s="142"/>
      <c r="CW115" s="142"/>
      <c r="CX115" s="142"/>
      <c r="CY115" s="142"/>
      <c r="CZ115" s="142"/>
      <c r="DA115" s="142"/>
      <c r="DB115" s="142"/>
      <c r="DC115" s="142"/>
      <c r="DD115" s="142"/>
      <c r="DE115" s="142"/>
      <c r="DF115" s="142"/>
      <c r="DG115" s="142"/>
      <c r="DH115" s="142"/>
      <c r="DI115" s="142"/>
      <c r="DJ115" s="142"/>
      <c r="DK115" s="142"/>
      <c r="DL115" s="142"/>
      <c r="DM115" s="142"/>
      <c r="DN115" s="142"/>
      <c r="DO115" s="142"/>
      <c r="DP115" s="142"/>
      <c r="DQ115" s="142"/>
      <c r="DR115" s="142"/>
      <c r="DS115" s="142"/>
      <c r="DT115" s="142"/>
      <c r="DU115" s="142"/>
      <c r="DV115" s="142"/>
      <c r="DW115" s="142"/>
      <c r="DX115" s="142"/>
      <c r="DY115" s="142"/>
      <c r="DZ115" s="142"/>
      <c r="EA115" s="142"/>
      <c r="EB115" s="142"/>
      <c r="EC115" s="142"/>
      <c r="ED115" s="142"/>
      <c r="EE115" s="142"/>
      <c r="EF115" s="142"/>
      <c r="EG115" s="142"/>
      <c r="EH115" s="142"/>
      <c r="EI115" s="142"/>
      <c r="EJ115" s="142"/>
      <c r="EK115" s="142"/>
      <c r="EL115" s="142"/>
      <c r="EM115" s="142"/>
      <c r="EN115" s="142"/>
      <c r="EO115" s="142"/>
      <c r="EP115" s="142"/>
      <c r="EQ115" s="142"/>
      <c r="ER115" s="142"/>
      <c r="ES115" s="142"/>
      <c r="ET115" s="142"/>
      <c r="EU115" s="142"/>
      <c r="EV115" s="142"/>
      <c r="EW115" s="142"/>
      <c r="EX115" s="142"/>
      <c r="EY115" s="142"/>
      <c r="EZ115" s="142"/>
    </row>
    <row r="116" spans="2:156" s="156" customFormat="1" x14ac:dyDescent="0.2">
      <c r="B116" s="135"/>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c r="CG116" s="142"/>
      <c r="CH116" s="142"/>
      <c r="CI116" s="142"/>
      <c r="CJ116" s="142"/>
      <c r="CK116" s="142"/>
      <c r="CL116" s="142"/>
      <c r="CM116" s="142"/>
      <c r="CN116" s="142"/>
      <c r="CO116" s="142"/>
      <c r="CP116" s="142"/>
      <c r="CQ116" s="142"/>
      <c r="CR116" s="142"/>
      <c r="CS116" s="142"/>
      <c r="CT116" s="142"/>
      <c r="CU116" s="142"/>
      <c r="CV116" s="142"/>
      <c r="CW116" s="142"/>
      <c r="CX116" s="142"/>
      <c r="CY116" s="142"/>
      <c r="CZ116" s="142"/>
      <c r="DA116" s="142"/>
      <c r="DB116" s="142"/>
      <c r="DC116" s="142"/>
      <c r="DD116" s="142"/>
      <c r="DE116" s="142"/>
      <c r="DF116" s="142"/>
      <c r="DG116" s="142"/>
      <c r="DH116" s="142"/>
      <c r="DI116" s="142"/>
      <c r="DJ116" s="142"/>
      <c r="DK116" s="142"/>
      <c r="DL116" s="142"/>
      <c r="DM116" s="142"/>
      <c r="DN116" s="142"/>
      <c r="DO116" s="142"/>
      <c r="DP116" s="142"/>
      <c r="DQ116" s="142"/>
      <c r="DR116" s="142"/>
      <c r="DS116" s="142"/>
      <c r="DT116" s="142"/>
      <c r="DU116" s="142"/>
      <c r="DV116" s="142"/>
      <c r="DW116" s="142"/>
      <c r="DX116" s="142"/>
      <c r="DY116" s="142"/>
      <c r="DZ116" s="142"/>
      <c r="EA116" s="142"/>
      <c r="EB116" s="142"/>
      <c r="EC116" s="142"/>
      <c r="ED116" s="142"/>
      <c r="EE116" s="142"/>
      <c r="EF116" s="142"/>
      <c r="EG116" s="142"/>
      <c r="EH116" s="142"/>
      <c r="EI116" s="142"/>
      <c r="EJ116" s="142"/>
      <c r="EK116" s="142"/>
      <c r="EL116" s="142"/>
      <c r="EM116" s="142"/>
      <c r="EN116" s="142"/>
      <c r="EO116" s="142"/>
      <c r="EP116" s="142"/>
      <c r="EQ116" s="142"/>
      <c r="ER116" s="142"/>
      <c r="ES116" s="142"/>
      <c r="ET116" s="142"/>
      <c r="EU116" s="142"/>
      <c r="EV116" s="142"/>
      <c r="EW116" s="142"/>
      <c r="EX116" s="142"/>
      <c r="EY116" s="142"/>
      <c r="EZ116" s="142"/>
    </row>
    <row r="117" spans="2:156" s="156" customFormat="1" x14ac:dyDescent="0.2">
      <c r="B117" s="135"/>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c r="CG117" s="142"/>
      <c r="CH117" s="142"/>
      <c r="CI117" s="142"/>
      <c r="CJ117" s="142"/>
      <c r="CK117" s="142"/>
      <c r="CL117" s="142"/>
      <c r="CM117" s="142"/>
      <c r="CN117" s="142"/>
      <c r="CO117" s="142"/>
      <c r="CP117" s="142"/>
      <c r="CQ117" s="142"/>
      <c r="CR117" s="142"/>
      <c r="CS117" s="142"/>
      <c r="CT117" s="142"/>
      <c r="CU117" s="142"/>
      <c r="CV117" s="142"/>
      <c r="CW117" s="142"/>
      <c r="CX117" s="142"/>
      <c r="CY117" s="142"/>
      <c r="CZ117" s="142"/>
      <c r="DA117" s="142"/>
      <c r="DB117" s="142"/>
      <c r="DC117" s="142"/>
      <c r="DD117" s="142"/>
      <c r="DE117" s="142"/>
      <c r="DF117" s="142"/>
      <c r="DG117" s="142"/>
      <c r="DH117" s="142"/>
      <c r="DI117" s="142"/>
      <c r="DJ117" s="142"/>
      <c r="DK117" s="142"/>
      <c r="DL117" s="142"/>
      <c r="DM117" s="142"/>
      <c r="DN117" s="142"/>
      <c r="DO117" s="142"/>
      <c r="DP117" s="142"/>
      <c r="DQ117" s="142"/>
      <c r="DR117" s="142"/>
      <c r="DS117" s="142"/>
      <c r="DT117" s="142"/>
      <c r="DU117" s="142"/>
      <c r="DV117" s="142"/>
      <c r="DW117" s="142"/>
      <c r="DX117" s="142"/>
      <c r="DY117" s="142"/>
      <c r="DZ117" s="142"/>
      <c r="EA117" s="142"/>
      <c r="EB117" s="142"/>
      <c r="EC117" s="142"/>
      <c r="ED117" s="142"/>
      <c r="EE117" s="142"/>
      <c r="EF117" s="142"/>
      <c r="EG117" s="142"/>
      <c r="EH117" s="142"/>
      <c r="EI117" s="142"/>
      <c r="EJ117" s="142"/>
      <c r="EK117" s="142"/>
      <c r="EL117" s="142"/>
      <c r="EM117" s="142"/>
      <c r="EN117" s="142"/>
      <c r="EO117" s="142"/>
      <c r="EP117" s="142"/>
      <c r="EQ117" s="142"/>
      <c r="ER117" s="142"/>
      <c r="ES117" s="142"/>
      <c r="ET117" s="142"/>
      <c r="EU117" s="142"/>
      <c r="EV117" s="142"/>
      <c r="EW117" s="142"/>
      <c r="EX117" s="142"/>
      <c r="EY117" s="142"/>
      <c r="EZ117" s="142"/>
    </row>
    <row r="118" spans="2:156" s="156" customFormat="1" x14ac:dyDescent="0.2">
      <c r="B118" s="135"/>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c r="CA118" s="142"/>
      <c r="CB118" s="142"/>
      <c r="CC118" s="142"/>
      <c r="CD118" s="142"/>
      <c r="CE118" s="142"/>
      <c r="CF118" s="142"/>
      <c r="CG118" s="142"/>
      <c r="CH118" s="142"/>
      <c r="CI118" s="142"/>
      <c r="CJ118" s="142"/>
      <c r="CK118" s="142"/>
      <c r="CL118" s="142"/>
      <c r="CM118" s="142"/>
      <c r="CN118" s="142"/>
      <c r="CO118" s="142"/>
      <c r="CP118" s="142"/>
      <c r="CQ118" s="142"/>
      <c r="CR118" s="142"/>
      <c r="CS118" s="142"/>
      <c r="CT118" s="142"/>
      <c r="CU118" s="142"/>
      <c r="CV118" s="142"/>
      <c r="CW118" s="142"/>
      <c r="CX118" s="142"/>
      <c r="CY118" s="142"/>
      <c r="CZ118" s="142"/>
      <c r="DA118" s="142"/>
      <c r="DB118" s="142"/>
      <c r="DC118" s="142"/>
      <c r="DD118" s="142"/>
      <c r="DE118" s="142"/>
      <c r="DF118" s="142"/>
      <c r="DG118" s="142"/>
      <c r="DH118" s="142"/>
      <c r="DI118" s="142"/>
      <c r="DJ118" s="142"/>
      <c r="DK118" s="142"/>
      <c r="DL118" s="142"/>
      <c r="DM118" s="142"/>
      <c r="DN118" s="142"/>
      <c r="DO118" s="142"/>
      <c r="DP118" s="142"/>
      <c r="DQ118" s="142"/>
      <c r="DR118" s="142"/>
      <c r="DS118" s="142"/>
      <c r="DT118" s="142"/>
      <c r="DU118" s="142"/>
      <c r="DV118" s="142"/>
      <c r="DW118" s="142"/>
      <c r="DX118" s="142"/>
      <c r="DY118" s="142"/>
      <c r="DZ118" s="142"/>
      <c r="EA118" s="142"/>
      <c r="EB118" s="142"/>
      <c r="EC118" s="142"/>
      <c r="ED118" s="142"/>
      <c r="EE118" s="142"/>
      <c r="EF118" s="142"/>
      <c r="EG118" s="142"/>
      <c r="EH118" s="142"/>
      <c r="EI118" s="142"/>
      <c r="EJ118" s="142"/>
      <c r="EK118" s="142"/>
      <c r="EL118" s="142"/>
      <c r="EM118" s="142"/>
      <c r="EN118" s="142"/>
      <c r="EO118" s="142"/>
      <c r="EP118" s="142"/>
      <c r="EQ118" s="142"/>
      <c r="ER118" s="142"/>
      <c r="ES118" s="142"/>
      <c r="ET118" s="142"/>
      <c r="EU118" s="142"/>
      <c r="EV118" s="142"/>
      <c r="EW118" s="142"/>
      <c r="EX118" s="142"/>
      <c r="EY118" s="142"/>
      <c r="EZ118" s="142"/>
    </row>
    <row r="119" spans="2:156" s="156" customFormat="1" x14ac:dyDescent="0.2">
      <c r="B119" s="135"/>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c r="CA119" s="142"/>
      <c r="CB119" s="142"/>
      <c r="CC119" s="142"/>
      <c r="CD119" s="142"/>
      <c r="CE119" s="142"/>
      <c r="CF119" s="142"/>
      <c r="CG119" s="142"/>
      <c r="CH119" s="142"/>
      <c r="CI119" s="142"/>
      <c r="CJ119" s="142"/>
      <c r="CK119" s="142"/>
      <c r="CL119" s="142"/>
      <c r="CM119" s="142"/>
      <c r="CN119" s="142"/>
      <c r="CO119" s="142"/>
      <c r="CP119" s="142"/>
      <c r="CQ119" s="142"/>
      <c r="CR119" s="142"/>
      <c r="CS119" s="142"/>
      <c r="CT119" s="142"/>
      <c r="CU119" s="142"/>
      <c r="CV119" s="142"/>
      <c r="CW119" s="142"/>
      <c r="CX119" s="142"/>
      <c r="CY119" s="142"/>
      <c r="CZ119" s="142"/>
      <c r="DA119" s="142"/>
      <c r="DB119" s="142"/>
      <c r="DC119" s="142"/>
      <c r="DD119" s="142"/>
      <c r="DE119" s="142"/>
      <c r="DF119" s="142"/>
      <c r="DG119" s="142"/>
      <c r="DH119" s="142"/>
      <c r="DI119" s="142"/>
      <c r="DJ119" s="142"/>
      <c r="DK119" s="142"/>
      <c r="DL119" s="142"/>
      <c r="DM119" s="142"/>
      <c r="DN119" s="142"/>
      <c r="DO119" s="142"/>
      <c r="DP119" s="142"/>
      <c r="DQ119" s="142"/>
      <c r="DR119" s="142"/>
      <c r="DS119" s="142"/>
      <c r="DT119" s="142"/>
      <c r="DU119" s="142"/>
      <c r="DV119" s="142"/>
      <c r="DW119" s="142"/>
      <c r="DX119" s="142"/>
      <c r="DY119" s="142"/>
      <c r="DZ119" s="142"/>
      <c r="EA119" s="142"/>
      <c r="EB119" s="142"/>
      <c r="EC119" s="142"/>
      <c r="ED119" s="142"/>
      <c r="EE119" s="142"/>
      <c r="EF119" s="142"/>
      <c r="EG119" s="142"/>
      <c r="EH119" s="142"/>
      <c r="EI119" s="142"/>
      <c r="EJ119" s="142"/>
      <c r="EK119" s="142"/>
      <c r="EL119" s="142"/>
      <c r="EM119" s="142"/>
      <c r="EN119" s="142"/>
      <c r="EO119" s="142"/>
      <c r="EP119" s="142"/>
      <c r="EQ119" s="142"/>
      <c r="ER119" s="142"/>
      <c r="ES119" s="142"/>
      <c r="ET119" s="142"/>
      <c r="EU119" s="142"/>
      <c r="EV119" s="142"/>
      <c r="EW119" s="142"/>
      <c r="EX119" s="142"/>
      <c r="EY119" s="142"/>
      <c r="EZ119" s="142"/>
    </row>
    <row r="120" spans="2:156" s="156" customFormat="1" x14ac:dyDescent="0.2">
      <c r="B120" s="135"/>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2"/>
      <c r="CE120" s="142"/>
      <c r="CF120" s="142"/>
      <c r="CG120" s="142"/>
      <c r="CH120" s="142"/>
      <c r="CI120" s="142"/>
      <c r="CJ120" s="142"/>
      <c r="CK120" s="142"/>
      <c r="CL120" s="142"/>
      <c r="CM120" s="142"/>
      <c r="CN120" s="142"/>
      <c r="CO120" s="142"/>
      <c r="CP120" s="142"/>
      <c r="CQ120" s="142"/>
      <c r="CR120" s="142"/>
      <c r="CS120" s="142"/>
      <c r="CT120" s="142"/>
      <c r="CU120" s="142"/>
      <c r="CV120" s="142"/>
      <c r="CW120" s="142"/>
      <c r="CX120" s="142"/>
      <c r="CY120" s="142"/>
      <c r="CZ120" s="142"/>
      <c r="DA120" s="142"/>
      <c r="DB120" s="142"/>
      <c r="DC120" s="142"/>
      <c r="DD120" s="142"/>
      <c r="DE120" s="142"/>
      <c r="DF120" s="142"/>
      <c r="DG120" s="142"/>
      <c r="DH120" s="142"/>
      <c r="DI120" s="142"/>
      <c r="DJ120" s="142"/>
      <c r="DK120" s="142"/>
      <c r="DL120" s="142"/>
      <c r="DM120" s="142"/>
      <c r="DN120" s="142"/>
      <c r="DO120" s="142"/>
      <c r="DP120" s="142"/>
      <c r="DQ120" s="142"/>
      <c r="DR120" s="142"/>
      <c r="DS120" s="142"/>
      <c r="DT120" s="142"/>
      <c r="DU120" s="142"/>
      <c r="DV120" s="142"/>
      <c r="DW120" s="142"/>
      <c r="DX120" s="142"/>
      <c r="DY120" s="142"/>
      <c r="DZ120" s="142"/>
      <c r="EA120" s="142"/>
      <c r="EB120" s="142"/>
      <c r="EC120" s="142"/>
      <c r="ED120" s="142"/>
      <c r="EE120" s="142"/>
      <c r="EF120" s="142"/>
      <c r="EG120" s="142"/>
      <c r="EH120" s="142"/>
      <c r="EI120" s="142"/>
      <c r="EJ120" s="142"/>
      <c r="EK120" s="142"/>
      <c r="EL120" s="142"/>
      <c r="EM120" s="142"/>
      <c r="EN120" s="142"/>
      <c r="EO120" s="142"/>
      <c r="EP120" s="142"/>
      <c r="EQ120" s="142"/>
      <c r="ER120" s="142"/>
      <c r="ES120" s="142"/>
      <c r="ET120" s="142"/>
      <c r="EU120" s="142"/>
      <c r="EV120" s="142"/>
      <c r="EW120" s="142"/>
      <c r="EX120" s="142"/>
      <c r="EY120" s="142"/>
      <c r="EZ120" s="142"/>
    </row>
    <row r="121" spans="2:156" s="156" customFormat="1" x14ac:dyDescent="0.2">
      <c r="B121" s="135"/>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c r="BW121" s="142"/>
      <c r="BX121" s="142"/>
      <c r="BY121" s="142"/>
      <c r="BZ121" s="142"/>
      <c r="CA121" s="142"/>
      <c r="CB121" s="142"/>
      <c r="CC121" s="142"/>
      <c r="CD121" s="142"/>
      <c r="CE121" s="142"/>
      <c r="CF121" s="142"/>
      <c r="CG121" s="142"/>
      <c r="CH121" s="142"/>
      <c r="CI121" s="142"/>
      <c r="CJ121" s="142"/>
      <c r="CK121" s="142"/>
      <c r="CL121" s="142"/>
      <c r="CM121" s="142"/>
      <c r="CN121" s="142"/>
      <c r="CO121" s="142"/>
      <c r="CP121" s="142"/>
      <c r="CQ121" s="142"/>
      <c r="CR121" s="142"/>
      <c r="CS121" s="142"/>
      <c r="CT121" s="142"/>
      <c r="CU121" s="142"/>
      <c r="CV121" s="142"/>
      <c r="CW121" s="142"/>
      <c r="CX121" s="142"/>
      <c r="CY121" s="142"/>
      <c r="CZ121" s="142"/>
      <c r="DA121" s="142"/>
      <c r="DB121" s="142"/>
      <c r="DC121" s="142"/>
      <c r="DD121" s="142"/>
      <c r="DE121" s="142"/>
      <c r="DF121" s="142"/>
      <c r="DG121" s="142"/>
      <c r="DH121" s="142"/>
      <c r="DI121" s="142"/>
      <c r="DJ121" s="142"/>
      <c r="DK121" s="142"/>
      <c r="DL121" s="142"/>
      <c r="DM121" s="142"/>
      <c r="DN121" s="142"/>
      <c r="DO121" s="142"/>
      <c r="DP121" s="142"/>
      <c r="DQ121" s="142"/>
      <c r="DR121" s="142"/>
      <c r="DS121" s="142"/>
      <c r="DT121" s="142"/>
      <c r="DU121" s="142"/>
      <c r="DV121" s="142"/>
      <c r="DW121" s="142"/>
      <c r="DX121" s="142"/>
      <c r="DY121" s="142"/>
      <c r="DZ121" s="142"/>
      <c r="EA121" s="142"/>
      <c r="EB121" s="142"/>
      <c r="EC121" s="142"/>
      <c r="ED121" s="142"/>
      <c r="EE121" s="142"/>
      <c r="EF121" s="142"/>
      <c r="EG121" s="142"/>
      <c r="EH121" s="142"/>
      <c r="EI121" s="142"/>
      <c r="EJ121" s="142"/>
      <c r="EK121" s="142"/>
      <c r="EL121" s="142"/>
      <c r="EM121" s="142"/>
      <c r="EN121" s="142"/>
      <c r="EO121" s="142"/>
      <c r="EP121" s="142"/>
      <c r="EQ121" s="142"/>
      <c r="ER121" s="142"/>
      <c r="ES121" s="142"/>
      <c r="ET121" s="142"/>
      <c r="EU121" s="142"/>
      <c r="EV121" s="142"/>
      <c r="EW121" s="142"/>
      <c r="EX121" s="142"/>
      <c r="EY121" s="142"/>
      <c r="EZ121" s="142"/>
    </row>
    <row r="122" spans="2:156" s="156" customFormat="1" x14ac:dyDescent="0.2">
      <c r="B122" s="135"/>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42"/>
      <c r="BZ122" s="142"/>
      <c r="CA122" s="142"/>
      <c r="CB122" s="142"/>
      <c r="CC122" s="142"/>
      <c r="CD122" s="142"/>
      <c r="CE122" s="142"/>
      <c r="CF122" s="142"/>
      <c r="CG122" s="142"/>
      <c r="CH122" s="142"/>
      <c r="CI122" s="142"/>
      <c r="CJ122" s="142"/>
      <c r="CK122" s="142"/>
      <c r="CL122" s="142"/>
      <c r="CM122" s="142"/>
      <c r="CN122" s="142"/>
      <c r="CO122" s="142"/>
      <c r="CP122" s="142"/>
      <c r="CQ122" s="142"/>
      <c r="CR122" s="142"/>
      <c r="CS122" s="142"/>
      <c r="CT122" s="142"/>
      <c r="CU122" s="142"/>
      <c r="CV122" s="142"/>
      <c r="CW122" s="142"/>
      <c r="CX122" s="142"/>
      <c r="CY122" s="142"/>
      <c r="CZ122" s="142"/>
      <c r="DA122" s="142"/>
      <c r="DB122" s="142"/>
      <c r="DC122" s="142"/>
      <c r="DD122" s="142"/>
      <c r="DE122" s="142"/>
      <c r="DF122" s="142"/>
      <c r="DG122" s="142"/>
      <c r="DH122" s="142"/>
      <c r="DI122" s="142"/>
      <c r="DJ122" s="142"/>
      <c r="DK122" s="142"/>
      <c r="DL122" s="142"/>
      <c r="DM122" s="142"/>
      <c r="DN122" s="142"/>
      <c r="DO122" s="142"/>
      <c r="DP122" s="142"/>
      <c r="DQ122" s="142"/>
      <c r="DR122" s="142"/>
      <c r="DS122" s="142"/>
      <c r="DT122" s="142"/>
      <c r="DU122" s="142"/>
      <c r="DV122" s="142"/>
      <c r="DW122" s="142"/>
      <c r="DX122" s="142"/>
      <c r="DY122" s="142"/>
      <c r="DZ122" s="142"/>
      <c r="EA122" s="142"/>
      <c r="EB122" s="142"/>
      <c r="EC122" s="142"/>
      <c r="ED122" s="142"/>
      <c r="EE122" s="142"/>
      <c r="EF122" s="142"/>
      <c r="EG122" s="142"/>
      <c r="EH122" s="142"/>
      <c r="EI122" s="142"/>
      <c r="EJ122" s="142"/>
      <c r="EK122" s="142"/>
      <c r="EL122" s="142"/>
      <c r="EM122" s="142"/>
      <c r="EN122" s="142"/>
      <c r="EO122" s="142"/>
      <c r="EP122" s="142"/>
      <c r="EQ122" s="142"/>
      <c r="ER122" s="142"/>
      <c r="ES122" s="142"/>
      <c r="ET122" s="142"/>
      <c r="EU122" s="142"/>
      <c r="EV122" s="142"/>
      <c r="EW122" s="142"/>
      <c r="EX122" s="142"/>
      <c r="EY122" s="142"/>
      <c r="EZ122" s="142"/>
    </row>
    <row r="123" spans="2:156" s="156" customFormat="1" x14ac:dyDescent="0.2">
      <c r="B123" s="135"/>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c r="CA123" s="142"/>
      <c r="CB123" s="142"/>
      <c r="CC123" s="142"/>
      <c r="CD123" s="142"/>
      <c r="CE123" s="142"/>
      <c r="CF123" s="142"/>
      <c r="CG123" s="142"/>
      <c r="CH123" s="142"/>
      <c r="CI123" s="142"/>
      <c r="CJ123" s="142"/>
      <c r="CK123" s="142"/>
      <c r="CL123" s="142"/>
      <c r="CM123" s="142"/>
      <c r="CN123" s="142"/>
      <c r="CO123" s="142"/>
      <c r="CP123" s="142"/>
      <c r="CQ123" s="142"/>
      <c r="CR123" s="142"/>
      <c r="CS123" s="142"/>
      <c r="CT123" s="142"/>
      <c r="CU123" s="142"/>
      <c r="CV123" s="142"/>
      <c r="CW123" s="142"/>
      <c r="CX123" s="142"/>
      <c r="CY123" s="142"/>
      <c r="CZ123" s="142"/>
      <c r="DA123" s="142"/>
      <c r="DB123" s="142"/>
      <c r="DC123" s="142"/>
      <c r="DD123" s="142"/>
      <c r="DE123" s="142"/>
      <c r="DF123" s="142"/>
      <c r="DG123" s="142"/>
      <c r="DH123" s="142"/>
      <c r="DI123" s="142"/>
      <c r="DJ123" s="142"/>
      <c r="DK123" s="142"/>
      <c r="DL123" s="142"/>
      <c r="DM123" s="142"/>
      <c r="DN123" s="142"/>
      <c r="DO123" s="142"/>
      <c r="DP123" s="142"/>
      <c r="DQ123" s="142"/>
      <c r="DR123" s="142"/>
      <c r="DS123" s="142"/>
      <c r="DT123" s="142"/>
      <c r="DU123" s="142"/>
      <c r="DV123" s="142"/>
      <c r="DW123" s="142"/>
      <c r="DX123" s="142"/>
      <c r="DY123" s="142"/>
      <c r="DZ123" s="142"/>
      <c r="EA123" s="142"/>
      <c r="EB123" s="142"/>
      <c r="EC123" s="142"/>
      <c r="ED123" s="142"/>
      <c r="EE123" s="142"/>
      <c r="EF123" s="142"/>
      <c r="EG123" s="142"/>
      <c r="EH123" s="142"/>
      <c r="EI123" s="142"/>
      <c r="EJ123" s="142"/>
      <c r="EK123" s="142"/>
      <c r="EL123" s="142"/>
      <c r="EM123" s="142"/>
      <c r="EN123" s="142"/>
      <c r="EO123" s="142"/>
      <c r="EP123" s="142"/>
      <c r="EQ123" s="142"/>
      <c r="ER123" s="142"/>
      <c r="ES123" s="142"/>
      <c r="ET123" s="142"/>
      <c r="EU123" s="142"/>
      <c r="EV123" s="142"/>
      <c r="EW123" s="142"/>
      <c r="EX123" s="142"/>
      <c r="EY123" s="142"/>
      <c r="EZ123" s="142"/>
    </row>
    <row r="124" spans="2:156" s="156" customFormat="1" x14ac:dyDescent="0.2">
      <c r="B124" s="135"/>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c r="CA124" s="142"/>
      <c r="CB124" s="142"/>
      <c r="CC124" s="142"/>
      <c r="CD124" s="142"/>
      <c r="CE124" s="142"/>
      <c r="CF124" s="142"/>
      <c r="CG124" s="142"/>
      <c r="CH124" s="142"/>
      <c r="CI124" s="142"/>
      <c r="CJ124" s="142"/>
      <c r="CK124" s="142"/>
      <c r="CL124" s="142"/>
      <c r="CM124" s="142"/>
      <c r="CN124" s="142"/>
      <c r="CO124" s="142"/>
      <c r="CP124" s="142"/>
      <c r="CQ124" s="142"/>
      <c r="CR124" s="142"/>
      <c r="CS124" s="142"/>
      <c r="CT124" s="142"/>
      <c r="CU124" s="142"/>
      <c r="CV124" s="142"/>
      <c r="CW124" s="142"/>
      <c r="CX124" s="142"/>
      <c r="CY124" s="142"/>
      <c r="CZ124" s="142"/>
      <c r="DA124" s="142"/>
      <c r="DB124" s="142"/>
      <c r="DC124" s="142"/>
      <c r="DD124" s="142"/>
      <c r="DE124" s="142"/>
      <c r="DF124" s="142"/>
      <c r="DG124" s="142"/>
      <c r="DH124" s="142"/>
      <c r="DI124" s="142"/>
      <c r="DJ124" s="142"/>
      <c r="DK124" s="142"/>
      <c r="DL124" s="142"/>
      <c r="DM124" s="142"/>
      <c r="DN124" s="142"/>
      <c r="DO124" s="142"/>
      <c r="DP124" s="142"/>
      <c r="DQ124" s="142"/>
      <c r="DR124" s="142"/>
      <c r="DS124" s="142"/>
      <c r="DT124" s="142"/>
      <c r="DU124" s="142"/>
      <c r="DV124" s="142"/>
      <c r="DW124" s="142"/>
      <c r="DX124" s="142"/>
      <c r="DY124" s="142"/>
      <c r="DZ124" s="142"/>
      <c r="EA124" s="142"/>
      <c r="EB124" s="142"/>
      <c r="EC124" s="142"/>
      <c r="ED124" s="142"/>
      <c r="EE124" s="142"/>
      <c r="EF124" s="142"/>
      <c r="EG124" s="142"/>
      <c r="EH124" s="142"/>
      <c r="EI124" s="142"/>
      <c r="EJ124" s="142"/>
      <c r="EK124" s="142"/>
      <c r="EL124" s="142"/>
      <c r="EM124" s="142"/>
      <c r="EN124" s="142"/>
      <c r="EO124" s="142"/>
      <c r="EP124" s="142"/>
      <c r="EQ124" s="142"/>
      <c r="ER124" s="142"/>
      <c r="ES124" s="142"/>
      <c r="ET124" s="142"/>
      <c r="EU124" s="142"/>
      <c r="EV124" s="142"/>
      <c r="EW124" s="142"/>
      <c r="EX124" s="142"/>
      <c r="EY124" s="142"/>
      <c r="EZ124" s="142"/>
    </row>
    <row r="125" spans="2:156" s="156" customFormat="1" x14ac:dyDescent="0.2">
      <c r="B125" s="135"/>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c r="CF125" s="142"/>
      <c r="CG125" s="142"/>
      <c r="CH125" s="142"/>
      <c r="CI125" s="142"/>
      <c r="CJ125" s="142"/>
      <c r="CK125" s="142"/>
      <c r="CL125" s="142"/>
      <c r="CM125" s="142"/>
      <c r="CN125" s="142"/>
      <c r="CO125" s="142"/>
      <c r="CP125" s="142"/>
      <c r="CQ125" s="142"/>
      <c r="CR125" s="142"/>
      <c r="CS125" s="142"/>
      <c r="CT125" s="142"/>
      <c r="CU125" s="142"/>
      <c r="CV125" s="142"/>
      <c r="CW125" s="142"/>
      <c r="CX125" s="142"/>
      <c r="CY125" s="142"/>
      <c r="CZ125" s="142"/>
      <c r="DA125" s="142"/>
      <c r="DB125" s="142"/>
      <c r="DC125" s="142"/>
      <c r="DD125" s="142"/>
      <c r="DE125" s="142"/>
      <c r="DF125" s="142"/>
      <c r="DG125" s="142"/>
      <c r="DH125" s="142"/>
      <c r="DI125" s="142"/>
      <c r="DJ125" s="142"/>
      <c r="DK125" s="142"/>
      <c r="DL125" s="142"/>
      <c r="DM125" s="142"/>
      <c r="DN125" s="142"/>
      <c r="DO125" s="142"/>
      <c r="DP125" s="142"/>
      <c r="DQ125" s="142"/>
      <c r="DR125" s="142"/>
      <c r="DS125" s="142"/>
      <c r="DT125" s="142"/>
      <c r="DU125" s="142"/>
      <c r="DV125" s="142"/>
      <c r="DW125" s="142"/>
      <c r="DX125" s="142"/>
      <c r="DY125" s="142"/>
      <c r="DZ125" s="142"/>
      <c r="EA125" s="142"/>
      <c r="EB125" s="142"/>
      <c r="EC125" s="142"/>
      <c r="ED125" s="142"/>
      <c r="EE125" s="142"/>
      <c r="EF125" s="142"/>
      <c r="EG125" s="142"/>
      <c r="EH125" s="142"/>
      <c r="EI125" s="142"/>
      <c r="EJ125" s="142"/>
      <c r="EK125" s="142"/>
      <c r="EL125" s="142"/>
      <c r="EM125" s="142"/>
      <c r="EN125" s="142"/>
      <c r="EO125" s="142"/>
      <c r="EP125" s="142"/>
      <c r="EQ125" s="142"/>
      <c r="ER125" s="142"/>
      <c r="ES125" s="142"/>
      <c r="ET125" s="142"/>
      <c r="EU125" s="142"/>
      <c r="EV125" s="142"/>
      <c r="EW125" s="142"/>
      <c r="EX125" s="142"/>
      <c r="EY125" s="142"/>
      <c r="EZ125" s="142"/>
    </row>
    <row r="126" spans="2:156" s="156" customFormat="1" x14ac:dyDescent="0.2">
      <c r="B126" s="135"/>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c r="CG126" s="142"/>
      <c r="CH126" s="142"/>
      <c r="CI126" s="142"/>
      <c r="CJ126" s="142"/>
      <c r="CK126" s="142"/>
      <c r="CL126" s="142"/>
      <c r="CM126" s="142"/>
      <c r="CN126" s="142"/>
      <c r="CO126" s="142"/>
      <c r="CP126" s="142"/>
      <c r="CQ126" s="142"/>
      <c r="CR126" s="142"/>
      <c r="CS126" s="142"/>
      <c r="CT126" s="142"/>
      <c r="CU126" s="142"/>
      <c r="CV126" s="142"/>
      <c r="CW126" s="142"/>
      <c r="CX126" s="142"/>
      <c r="CY126" s="142"/>
      <c r="CZ126" s="142"/>
      <c r="DA126" s="142"/>
      <c r="DB126" s="142"/>
      <c r="DC126" s="142"/>
      <c r="DD126" s="142"/>
      <c r="DE126" s="142"/>
      <c r="DF126" s="142"/>
      <c r="DG126" s="142"/>
      <c r="DH126" s="142"/>
      <c r="DI126" s="142"/>
      <c r="DJ126" s="142"/>
      <c r="DK126" s="142"/>
      <c r="DL126" s="142"/>
      <c r="DM126" s="142"/>
      <c r="DN126" s="142"/>
      <c r="DO126" s="142"/>
      <c r="DP126" s="142"/>
      <c r="DQ126" s="142"/>
      <c r="DR126" s="142"/>
      <c r="DS126" s="142"/>
      <c r="DT126" s="142"/>
      <c r="DU126" s="142"/>
      <c r="DV126" s="142"/>
      <c r="DW126" s="142"/>
      <c r="DX126" s="142"/>
      <c r="DY126" s="142"/>
      <c r="DZ126" s="142"/>
      <c r="EA126" s="142"/>
      <c r="EB126" s="142"/>
      <c r="EC126" s="142"/>
      <c r="ED126" s="142"/>
      <c r="EE126" s="142"/>
      <c r="EF126" s="142"/>
      <c r="EG126" s="142"/>
      <c r="EH126" s="142"/>
      <c r="EI126" s="142"/>
      <c r="EJ126" s="142"/>
      <c r="EK126" s="142"/>
      <c r="EL126" s="142"/>
      <c r="EM126" s="142"/>
      <c r="EN126" s="142"/>
      <c r="EO126" s="142"/>
      <c r="EP126" s="142"/>
      <c r="EQ126" s="142"/>
      <c r="ER126" s="142"/>
      <c r="ES126" s="142"/>
      <c r="ET126" s="142"/>
      <c r="EU126" s="142"/>
      <c r="EV126" s="142"/>
      <c r="EW126" s="142"/>
      <c r="EX126" s="142"/>
      <c r="EY126" s="142"/>
      <c r="EZ126" s="142"/>
    </row>
    <row r="127" spans="2:156" s="156" customFormat="1" x14ac:dyDescent="0.2">
      <c r="B127" s="135"/>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42"/>
      <c r="CC127" s="142"/>
      <c r="CD127" s="142"/>
      <c r="CE127" s="142"/>
      <c r="CF127" s="142"/>
      <c r="CG127" s="142"/>
      <c r="CH127" s="142"/>
      <c r="CI127" s="142"/>
      <c r="CJ127" s="142"/>
      <c r="CK127" s="142"/>
      <c r="CL127" s="142"/>
      <c r="CM127" s="142"/>
      <c r="CN127" s="142"/>
      <c r="CO127" s="142"/>
      <c r="CP127" s="142"/>
      <c r="CQ127" s="142"/>
      <c r="CR127" s="142"/>
      <c r="CS127" s="142"/>
      <c r="CT127" s="142"/>
      <c r="CU127" s="142"/>
      <c r="CV127" s="142"/>
      <c r="CW127" s="142"/>
      <c r="CX127" s="142"/>
      <c r="CY127" s="142"/>
      <c r="CZ127" s="142"/>
      <c r="DA127" s="142"/>
      <c r="DB127" s="142"/>
      <c r="DC127" s="142"/>
      <c r="DD127" s="142"/>
      <c r="DE127" s="142"/>
      <c r="DF127" s="142"/>
      <c r="DG127" s="142"/>
      <c r="DH127" s="142"/>
      <c r="DI127" s="142"/>
      <c r="DJ127" s="142"/>
      <c r="DK127" s="142"/>
      <c r="DL127" s="142"/>
      <c r="DM127" s="142"/>
      <c r="DN127" s="142"/>
      <c r="DO127" s="142"/>
      <c r="DP127" s="142"/>
      <c r="DQ127" s="142"/>
      <c r="DR127" s="142"/>
      <c r="DS127" s="142"/>
      <c r="DT127" s="142"/>
      <c r="DU127" s="142"/>
      <c r="DV127" s="142"/>
      <c r="DW127" s="142"/>
      <c r="DX127" s="142"/>
      <c r="DY127" s="142"/>
      <c r="DZ127" s="142"/>
      <c r="EA127" s="142"/>
      <c r="EB127" s="142"/>
      <c r="EC127" s="142"/>
      <c r="ED127" s="142"/>
      <c r="EE127" s="142"/>
      <c r="EF127" s="142"/>
      <c r="EG127" s="142"/>
      <c r="EH127" s="142"/>
      <c r="EI127" s="142"/>
      <c r="EJ127" s="142"/>
      <c r="EK127" s="142"/>
      <c r="EL127" s="142"/>
      <c r="EM127" s="142"/>
      <c r="EN127" s="142"/>
      <c r="EO127" s="142"/>
      <c r="EP127" s="142"/>
      <c r="EQ127" s="142"/>
      <c r="ER127" s="142"/>
      <c r="ES127" s="142"/>
      <c r="ET127" s="142"/>
      <c r="EU127" s="142"/>
      <c r="EV127" s="142"/>
      <c r="EW127" s="142"/>
      <c r="EX127" s="142"/>
      <c r="EY127" s="142"/>
      <c r="EZ127" s="142"/>
    </row>
    <row r="128" spans="2:156" s="156" customFormat="1" x14ac:dyDescent="0.2">
      <c r="B128" s="135"/>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42"/>
      <c r="CC128" s="142"/>
      <c r="CD128" s="142"/>
      <c r="CE128" s="142"/>
      <c r="CF128" s="142"/>
      <c r="CG128" s="142"/>
      <c r="CH128" s="142"/>
      <c r="CI128" s="142"/>
      <c r="CJ128" s="142"/>
      <c r="CK128" s="142"/>
      <c r="CL128" s="142"/>
      <c r="CM128" s="142"/>
      <c r="CN128" s="142"/>
      <c r="CO128" s="142"/>
      <c r="CP128" s="142"/>
      <c r="CQ128" s="142"/>
      <c r="CR128" s="142"/>
      <c r="CS128" s="142"/>
      <c r="CT128" s="142"/>
      <c r="CU128" s="142"/>
      <c r="CV128" s="142"/>
      <c r="CW128" s="142"/>
      <c r="CX128" s="142"/>
      <c r="CY128" s="142"/>
      <c r="CZ128" s="142"/>
      <c r="DA128" s="142"/>
      <c r="DB128" s="142"/>
      <c r="DC128" s="142"/>
      <c r="DD128" s="142"/>
      <c r="DE128" s="142"/>
      <c r="DF128" s="142"/>
      <c r="DG128" s="142"/>
      <c r="DH128" s="142"/>
      <c r="DI128" s="142"/>
      <c r="DJ128" s="142"/>
      <c r="DK128" s="142"/>
      <c r="DL128" s="142"/>
      <c r="DM128" s="142"/>
      <c r="DN128" s="142"/>
      <c r="DO128" s="142"/>
      <c r="DP128" s="142"/>
      <c r="DQ128" s="142"/>
      <c r="DR128" s="142"/>
      <c r="DS128" s="142"/>
      <c r="DT128" s="142"/>
      <c r="DU128" s="142"/>
      <c r="DV128" s="142"/>
      <c r="DW128" s="142"/>
      <c r="DX128" s="142"/>
      <c r="DY128" s="142"/>
      <c r="DZ128" s="142"/>
      <c r="EA128" s="142"/>
      <c r="EB128" s="142"/>
      <c r="EC128" s="142"/>
      <c r="ED128" s="142"/>
      <c r="EE128" s="142"/>
      <c r="EF128" s="142"/>
      <c r="EG128" s="142"/>
      <c r="EH128" s="142"/>
      <c r="EI128" s="142"/>
      <c r="EJ128" s="142"/>
      <c r="EK128" s="142"/>
      <c r="EL128" s="142"/>
      <c r="EM128" s="142"/>
      <c r="EN128" s="142"/>
      <c r="EO128" s="142"/>
      <c r="EP128" s="142"/>
      <c r="EQ128" s="142"/>
      <c r="ER128" s="142"/>
      <c r="ES128" s="142"/>
      <c r="ET128" s="142"/>
      <c r="EU128" s="142"/>
      <c r="EV128" s="142"/>
      <c r="EW128" s="142"/>
      <c r="EX128" s="142"/>
      <c r="EY128" s="142"/>
      <c r="EZ128" s="142"/>
    </row>
    <row r="129" spans="2:156" s="156" customFormat="1" x14ac:dyDescent="0.2">
      <c r="B129" s="135"/>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42"/>
      <c r="DQ129" s="142"/>
      <c r="DR129" s="142"/>
      <c r="DS129" s="142"/>
      <c r="DT129" s="142"/>
      <c r="DU129" s="142"/>
      <c r="DV129" s="142"/>
      <c r="DW129" s="142"/>
      <c r="DX129" s="142"/>
      <c r="DY129" s="142"/>
      <c r="DZ129" s="142"/>
      <c r="EA129" s="142"/>
      <c r="EB129" s="142"/>
      <c r="EC129" s="142"/>
      <c r="ED129" s="142"/>
      <c r="EE129" s="142"/>
      <c r="EF129" s="142"/>
      <c r="EG129" s="142"/>
      <c r="EH129" s="142"/>
      <c r="EI129" s="142"/>
      <c r="EJ129" s="142"/>
      <c r="EK129" s="142"/>
      <c r="EL129" s="142"/>
      <c r="EM129" s="142"/>
      <c r="EN129" s="142"/>
      <c r="EO129" s="142"/>
      <c r="EP129" s="142"/>
      <c r="EQ129" s="142"/>
      <c r="ER129" s="142"/>
      <c r="ES129" s="142"/>
      <c r="ET129" s="142"/>
      <c r="EU129" s="142"/>
      <c r="EV129" s="142"/>
      <c r="EW129" s="142"/>
      <c r="EX129" s="142"/>
      <c r="EY129" s="142"/>
      <c r="EZ129" s="142"/>
    </row>
    <row r="130" spans="2:156" s="156" customFormat="1" x14ac:dyDescent="0.2">
      <c r="B130" s="135"/>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c r="BZ130" s="14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42"/>
      <c r="DQ130" s="142"/>
      <c r="DR130" s="142"/>
      <c r="DS130" s="142"/>
      <c r="DT130" s="142"/>
      <c r="DU130" s="142"/>
      <c r="DV130" s="142"/>
      <c r="DW130" s="142"/>
      <c r="DX130" s="142"/>
      <c r="DY130" s="142"/>
      <c r="DZ130" s="142"/>
      <c r="EA130" s="142"/>
      <c r="EB130" s="142"/>
      <c r="EC130" s="142"/>
      <c r="ED130" s="142"/>
      <c r="EE130" s="142"/>
      <c r="EF130" s="142"/>
      <c r="EG130" s="142"/>
      <c r="EH130" s="142"/>
      <c r="EI130" s="142"/>
      <c r="EJ130" s="142"/>
      <c r="EK130" s="142"/>
      <c r="EL130" s="142"/>
      <c r="EM130" s="142"/>
      <c r="EN130" s="142"/>
      <c r="EO130" s="142"/>
      <c r="EP130" s="142"/>
      <c r="EQ130" s="142"/>
      <c r="ER130" s="142"/>
      <c r="ES130" s="142"/>
      <c r="ET130" s="142"/>
      <c r="EU130" s="142"/>
      <c r="EV130" s="142"/>
      <c r="EW130" s="142"/>
      <c r="EX130" s="142"/>
      <c r="EY130" s="142"/>
      <c r="EZ130" s="142"/>
    </row>
    <row r="131" spans="2:156" s="156" customFormat="1" x14ac:dyDescent="0.2">
      <c r="B131" s="135"/>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42"/>
      <c r="DQ131" s="142"/>
      <c r="DR131" s="142"/>
      <c r="DS131" s="142"/>
      <c r="DT131" s="142"/>
      <c r="DU131" s="142"/>
      <c r="DV131" s="142"/>
      <c r="DW131" s="142"/>
      <c r="DX131" s="142"/>
      <c r="DY131" s="142"/>
      <c r="DZ131" s="142"/>
      <c r="EA131" s="142"/>
      <c r="EB131" s="142"/>
      <c r="EC131" s="142"/>
      <c r="ED131" s="142"/>
      <c r="EE131" s="142"/>
      <c r="EF131" s="142"/>
      <c r="EG131" s="142"/>
      <c r="EH131" s="142"/>
      <c r="EI131" s="142"/>
      <c r="EJ131" s="142"/>
      <c r="EK131" s="142"/>
      <c r="EL131" s="142"/>
      <c r="EM131" s="142"/>
      <c r="EN131" s="142"/>
      <c r="EO131" s="142"/>
      <c r="EP131" s="142"/>
      <c r="EQ131" s="142"/>
      <c r="ER131" s="142"/>
      <c r="ES131" s="142"/>
      <c r="ET131" s="142"/>
      <c r="EU131" s="142"/>
      <c r="EV131" s="142"/>
      <c r="EW131" s="142"/>
      <c r="EX131" s="142"/>
      <c r="EY131" s="142"/>
      <c r="EZ131" s="142"/>
    </row>
    <row r="132" spans="2:156" s="156" customFormat="1" x14ac:dyDescent="0.2">
      <c r="B132" s="135"/>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42"/>
      <c r="DQ132" s="142"/>
      <c r="DR132" s="142"/>
      <c r="DS132" s="142"/>
      <c r="DT132" s="142"/>
      <c r="DU132" s="142"/>
      <c r="DV132" s="142"/>
      <c r="DW132" s="142"/>
      <c r="DX132" s="142"/>
      <c r="DY132" s="142"/>
      <c r="DZ132" s="142"/>
      <c r="EA132" s="142"/>
      <c r="EB132" s="142"/>
      <c r="EC132" s="142"/>
      <c r="ED132" s="142"/>
      <c r="EE132" s="142"/>
      <c r="EF132" s="142"/>
      <c r="EG132" s="142"/>
      <c r="EH132" s="142"/>
      <c r="EI132" s="142"/>
      <c r="EJ132" s="142"/>
      <c r="EK132" s="142"/>
      <c r="EL132" s="142"/>
      <c r="EM132" s="142"/>
      <c r="EN132" s="142"/>
      <c r="EO132" s="142"/>
      <c r="EP132" s="142"/>
      <c r="EQ132" s="142"/>
      <c r="ER132" s="142"/>
      <c r="ES132" s="142"/>
      <c r="ET132" s="142"/>
      <c r="EU132" s="142"/>
      <c r="EV132" s="142"/>
      <c r="EW132" s="142"/>
      <c r="EX132" s="142"/>
      <c r="EY132" s="142"/>
      <c r="EZ132" s="142"/>
    </row>
    <row r="133" spans="2:156" s="156" customFormat="1" x14ac:dyDescent="0.2">
      <c r="B133" s="135"/>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42"/>
      <c r="DQ133" s="142"/>
      <c r="DR133" s="142"/>
      <c r="DS133" s="142"/>
      <c r="DT133" s="142"/>
      <c r="DU133" s="142"/>
      <c r="DV133" s="142"/>
      <c r="DW133" s="142"/>
      <c r="DX133" s="142"/>
      <c r="DY133" s="142"/>
      <c r="DZ133" s="142"/>
      <c r="EA133" s="142"/>
      <c r="EB133" s="142"/>
      <c r="EC133" s="142"/>
      <c r="ED133" s="142"/>
      <c r="EE133" s="142"/>
      <c r="EF133" s="142"/>
      <c r="EG133" s="142"/>
      <c r="EH133" s="142"/>
      <c r="EI133" s="142"/>
      <c r="EJ133" s="142"/>
      <c r="EK133" s="142"/>
      <c r="EL133" s="142"/>
      <c r="EM133" s="142"/>
      <c r="EN133" s="142"/>
      <c r="EO133" s="142"/>
      <c r="EP133" s="142"/>
      <c r="EQ133" s="142"/>
      <c r="ER133" s="142"/>
      <c r="ES133" s="142"/>
      <c r="ET133" s="142"/>
      <c r="EU133" s="142"/>
      <c r="EV133" s="142"/>
      <c r="EW133" s="142"/>
      <c r="EX133" s="142"/>
      <c r="EY133" s="142"/>
      <c r="EZ133" s="142"/>
    </row>
    <row r="134" spans="2:156" s="156" customFormat="1" x14ac:dyDescent="0.2">
      <c r="B134" s="135"/>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42"/>
      <c r="DQ134" s="142"/>
      <c r="DR134" s="142"/>
      <c r="DS134" s="142"/>
      <c r="DT134" s="142"/>
      <c r="DU134" s="142"/>
      <c r="DV134" s="142"/>
      <c r="DW134" s="142"/>
      <c r="DX134" s="142"/>
      <c r="DY134" s="142"/>
      <c r="DZ134" s="142"/>
      <c r="EA134" s="142"/>
      <c r="EB134" s="142"/>
      <c r="EC134" s="142"/>
      <c r="ED134" s="142"/>
      <c r="EE134" s="142"/>
      <c r="EF134" s="142"/>
      <c r="EG134" s="142"/>
      <c r="EH134" s="142"/>
      <c r="EI134" s="142"/>
      <c r="EJ134" s="142"/>
      <c r="EK134" s="142"/>
      <c r="EL134" s="142"/>
      <c r="EM134" s="142"/>
      <c r="EN134" s="142"/>
      <c r="EO134" s="142"/>
      <c r="EP134" s="142"/>
      <c r="EQ134" s="142"/>
      <c r="ER134" s="142"/>
      <c r="ES134" s="142"/>
      <c r="ET134" s="142"/>
      <c r="EU134" s="142"/>
      <c r="EV134" s="142"/>
      <c r="EW134" s="142"/>
      <c r="EX134" s="142"/>
      <c r="EY134" s="142"/>
      <c r="EZ134" s="142"/>
    </row>
    <row r="135" spans="2:156" s="156" customFormat="1" x14ac:dyDescent="0.2">
      <c r="B135" s="135"/>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c r="CG135" s="142"/>
      <c r="CH135" s="142"/>
      <c r="CI135" s="142"/>
      <c r="CJ135" s="142"/>
      <c r="CK135" s="142"/>
      <c r="CL135" s="142"/>
      <c r="CM135" s="142"/>
      <c r="CN135" s="142"/>
      <c r="CO135" s="142"/>
      <c r="CP135" s="142"/>
      <c r="CQ135" s="142"/>
      <c r="CR135" s="142"/>
      <c r="CS135" s="142"/>
      <c r="CT135" s="142"/>
      <c r="CU135" s="142"/>
      <c r="CV135" s="142"/>
      <c r="CW135" s="142"/>
      <c r="CX135" s="142"/>
      <c r="CY135" s="142"/>
      <c r="CZ135" s="142"/>
      <c r="DA135" s="142"/>
      <c r="DB135" s="142"/>
      <c r="DC135" s="142"/>
      <c r="DD135" s="142"/>
      <c r="DE135" s="142"/>
      <c r="DF135" s="142"/>
      <c r="DG135" s="142"/>
      <c r="DH135" s="142"/>
      <c r="DI135" s="142"/>
      <c r="DJ135" s="142"/>
      <c r="DK135" s="142"/>
      <c r="DL135" s="142"/>
      <c r="DM135" s="142"/>
      <c r="DN135" s="142"/>
      <c r="DO135" s="142"/>
      <c r="DP135" s="142"/>
      <c r="DQ135" s="142"/>
      <c r="DR135" s="142"/>
      <c r="DS135" s="142"/>
      <c r="DT135" s="142"/>
      <c r="DU135" s="142"/>
      <c r="DV135" s="142"/>
      <c r="DW135" s="142"/>
      <c r="DX135" s="142"/>
      <c r="DY135" s="142"/>
      <c r="DZ135" s="142"/>
      <c r="EA135" s="142"/>
      <c r="EB135" s="142"/>
      <c r="EC135" s="142"/>
      <c r="ED135" s="142"/>
      <c r="EE135" s="142"/>
      <c r="EF135" s="142"/>
      <c r="EG135" s="142"/>
      <c r="EH135" s="142"/>
      <c r="EI135" s="142"/>
      <c r="EJ135" s="142"/>
      <c r="EK135" s="142"/>
      <c r="EL135" s="142"/>
      <c r="EM135" s="142"/>
      <c r="EN135" s="142"/>
      <c r="EO135" s="142"/>
      <c r="EP135" s="142"/>
      <c r="EQ135" s="142"/>
      <c r="ER135" s="142"/>
      <c r="ES135" s="142"/>
      <c r="ET135" s="142"/>
      <c r="EU135" s="142"/>
      <c r="EV135" s="142"/>
      <c r="EW135" s="142"/>
      <c r="EX135" s="142"/>
      <c r="EY135" s="142"/>
      <c r="EZ135" s="142"/>
    </row>
    <row r="136" spans="2:156" s="156" customFormat="1" x14ac:dyDescent="0.2">
      <c r="B136" s="135"/>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c r="CG136" s="142"/>
      <c r="CH136" s="142"/>
      <c r="CI136" s="142"/>
      <c r="CJ136" s="142"/>
      <c r="CK136" s="142"/>
      <c r="CL136" s="142"/>
      <c r="CM136" s="142"/>
      <c r="CN136" s="142"/>
      <c r="CO136" s="142"/>
      <c r="CP136" s="142"/>
      <c r="CQ136" s="142"/>
      <c r="CR136" s="142"/>
      <c r="CS136" s="142"/>
      <c r="CT136" s="142"/>
      <c r="CU136" s="142"/>
      <c r="CV136" s="142"/>
      <c r="CW136" s="142"/>
      <c r="CX136" s="142"/>
      <c r="CY136" s="142"/>
      <c r="CZ136" s="142"/>
      <c r="DA136" s="142"/>
      <c r="DB136" s="142"/>
      <c r="DC136" s="142"/>
      <c r="DD136" s="142"/>
      <c r="DE136" s="142"/>
      <c r="DF136" s="142"/>
      <c r="DG136" s="142"/>
      <c r="DH136" s="142"/>
      <c r="DI136" s="142"/>
      <c r="DJ136" s="142"/>
      <c r="DK136" s="142"/>
      <c r="DL136" s="142"/>
      <c r="DM136" s="142"/>
      <c r="DN136" s="142"/>
      <c r="DO136" s="142"/>
      <c r="DP136" s="142"/>
      <c r="DQ136" s="142"/>
      <c r="DR136" s="142"/>
      <c r="DS136" s="142"/>
      <c r="DT136" s="142"/>
      <c r="DU136" s="142"/>
      <c r="DV136" s="142"/>
      <c r="DW136" s="142"/>
      <c r="DX136" s="142"/>
      <c r="DY136" s="142"/>
      <c r="DZ136" s="142"/>
      <c r="EA136" s="142"/>
      <c r="EB136" s="142"/>
      <c r="EC136" s="142"/>
      <c r="ED136" s="142"/>
      <c r="EE136" s="142"/>
      <c r="EF136" s="142"/>
      <c r="EG136" s="142"/>
      <c r="EH136" s="142"/>
      <c r="EI136" s="142"/>
      <c r="EJ136" s="142"/>
      <c r="EK136" s="142"/>
      <c r="EL136" s="142"/>
      <c r="EM136" s="142"/>
      <c r="EN136" s="142"/>
      <c r="EO136" s="142"/>
      <c r="EP136" s="142"/>
      <c r="EQ136" s="142"/>
      <c r="ER136" s="142"/>
      <c r="ES136" s="142"/>
      <c r="ET136" s="142"/>
      <c r="EU136" s="142"/>
      <c r="EV136" s="142"/>
      <c r="EW136" s="142"/>
      <c r="EX136" s="142"/>
      <c r="EY136" s="142"/>
      <c r="EZ136" s="142"/>
    </row>
    <row r="137" spans="2:156" s="156" customFormat="1" x14ac:dyDescent="0.2">
      <c r="B137" s="135"/>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c r="CG137" s="142"/>
      <c r="CH137" s="142"/>
      <c r="CI137" s="142"/>
      <c r="CJ137" s="142"/>
      <c r="CK137" s="142"/>
      <c r="CL137" s="142"/>
      <c r="CM137" s="142"/>
      <c r="CN137" s="142"/>
      <c r="CO137" s="142"/>
      <c r="CP137" s="142"/>
      <c r="CQ137" s="142"/>
      <c r="CR137" s="142"/>
      <c r="CS137" s="142"/>
      <c r="CT137" s="142"/>
      <c r="CU137" s="142"/>
      <c r="CV137" s="142"/>
      <c r="CW137" s="142"/>
      <c r="CX137" s="142"/>
      <c r="CY137" s="142"/>
      <c r="CZ137" s="142"/>
      <c r="DA137" s="142"/>
      <c r="DB137" s="142"/>
      <c r="DC137" s="142"/>
      <c r="DD137" s="142"/>
      <c r="DE137" s="142"/>
      <c r="DF137" s="142"/>
      <c r="DG137" s="142"/>
      <c r="DH137" s="142"/>
      <c r="DI137" s="142"/>
      <c r="DJ137" s="142"/>
      <c r="DK137" s="142"/>
      <c r="DL137" s="142"/>
      <c r="DM137" s="142"/>
      <c r="DN137" s="142"/>
      <c r="DO137" s="142"/>
      <c r="DP137" s="142"/>
      <c r="DQ137" s="142"/>
      <c r="DR137" s="142"/>
      <c r="DS137" s="142"/>
      <c r="DT137" s="142"/>
      <c r="DU137" s="142"/>
      <c r="DV137" s="142"/>
      <c r="DW137" s="142"/>
      <c r="DX137" s="142"/>
      <c r="DY137" s="142"/>
      <c r="DZ137" s="142"/>
      <c r="EA137" s="142"/>
      <c r="EB137" s="142"/>
      <c r="EC137" s="142"/>
      <c r="ED137" s="142"/>
      <c r="EE137" s="142"/>
      <c r="EF137" s="142"/>
      <c r="EG137" s="142"/>
      <c r="EH137" s="142"/>
      <c r="EI137" s="142"/>
      <c r="EJ137" s="142"/>
      <c r="EK137" s="142"/>
      <c r="EL137" s="142"/>
      <c r="EM137" s="142"/>
      <c r="EN137" s="142"/>
      <c r="EO137" s="142"/>
      <c r="EP137" s="142"/>
      <c r="EQ137" s="142"/>
      <c r="ER137" s="142"/>
      <c r="ES137" s="142"/>
      <c r="ET137" s="142"/>
      <c r="EU137" s="142"/>
      <c r="EV137" s="142"/>
      <c r="EW137" s="142"/>
      <c r="EX137" s="142"/>
      <c r="EY137" s="142"/>
      <c r="EZ137" s="142"/>
    </row>
    <row r="138" spans="2:156" s="156" customFormat="1" x14ac:dyDescent="0.2">
      <c r="B138" s="135"/>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c r="CG138" s="142"/>
      <c r="CH138" s="142"/>
      <c r="CI138" s="142"/>
      <c r="CJ138" s="142"/>
      <c r="CK138" s="142"/>
      <c r="CL138" s="142"/>
      <c r="CM138" s="142"/>
      <c r="CN138" s="142"/>
      <c r="CO138" s="142"/>
      <c r="CP138" s="142"/>
      <c r="CQ138" s="142"/>
      <c r="CR138" s="142"/>
      <c r="CS138" s="142"/>
      <c r="CT138" s="142"/>
      <c r="CU138" s="142"/>
      <c r="CV138" s="142"/>
      <c r="CW138" s="142"/>
      <c r="CX138" s="142"/>
      <c r="CY138" s="142"/>
      <c r="CZ138" s="142"/>
      <c r="DA138" s="142"/>
      <c r="DB138" s="142"/>
      <c r="DC138" s="142"/>
      <c r="DD138" s="142"/>
      <c r="DE138" s="142"/>
      <c r="DF138" s="142"/>
      <c r="DG138" s="142"/>
      <c r="DH138" s="142"/>
      <c r="DI138" s="142"/>
      <c r="DJ138" s="142"/>
      <c r="DK138" s="142"/>
      <c r="DL138" s="142"/>
      <c r="DM138" s="142"/>
      <c r="DN138" s="142"/>
      <c r="DO138" s="142"/>
      <c r="DP138" s="142"/>
      <c r="DQ138" s="142"/>
      <c r="DR138" s="142"/>
      <c r="DS138" s="142"/>
      <c r="DT138" s="142"/>
      <c r="DU138" s="142"/>
      <c r="DV138" s="142"/>
      <c r="DW138" s="142"/>
      <c r="DX138" s="142"/>
      <c r="DY138" s="142"/>
      <c r="DZ138" s="142"/>
      <c r="EA138" s="142"/>
      <c r="EB138" s="142"/>
      <c r="EC138" s="142"/>
      <c r="ED138" s="142"/>
      <c r="EE138" s="142"/>
      <c r="EF138" s="142"/>
      <c r="EG138" s="142"/>
      <c r="EH138" s="142"/>
      <c r="EI138" s="142"/>
      <c r="EJ138" s="142"/>
      <c r="EK138" s="142"/>
      <c r="EL138" s="142"/>
      <c r="EM138" s="142"/>
      <c r="EN138" s="142"/>
      <c r="EO138" s="142"/>
      <c r="EP138" s="142"/>
      <c r="EQ138" s="142"/>
      <c r="ER138" s="142"/>
      <c r="ES138" s="142"/>
      <c r="ET138" s="142"/>
      <c r="EU138" s="142"/>
      <c r="EV138" s="142"/>
      <c r="EW138" s="142"/>
      <c r="EX138" s="142"/>
      <c r="EY138" s="142"/>
      <c r="EZ138" s="142"/>
    </row>
    <row r="139" spans="2:156" s="156" customFormat="1" x14ac:dyDescent="0.2">
      <c r="B139" s="135"/>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2"/>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c r="CG139" s="142"/>
      <c r="CH139" s="142"/>
      <c r="CI139" s="142"/>
      <c r="CJ139" s="142"/>
      <c r="CK139" s="142"/>
      <c r="CL139" s="142"/>
      <c r="CM139" s="142"/>
      <c r="CN139" s="142"/>
      <c r="CO139" s="142"/>
      <c r="CP139" s="142"/>
      <c r="CQ139" s="142"/>
      <c r="CR139" s="142"/>
      <c r="CS139" s="142"/>
      <c r="CT139" s="142"/>
      <c r="CU139" s="142"/>
      <c r="CV139" s="142"/>
      <c r="CW139" s="142"/>
      <c r="CX139" s="142"/>
      <c r="CY139" s="142"/>
      <c r="CZ139" s="142"/>
      <c r="DA139" s="142"/>
      <c r="DB139" s="142"/>
      <c r="DC139" s="142"/>
      <c r="DD139" s="142"/>
      <c r="DE139" s="142"/>
      <c r="DF139" s="142"/>
      <c r="DG139" s="142"/>
      <c r="DH139" s="142"/>
      <c r="DI139" s="142"/>
      <c r="DJ139" s="142"/>
      <c r="DK139" s="142"/>
      <c r="DL139" s="142"/>
      <c r="DM139" s="142"/>
      <c r="DN139" s="142"/>
      <c r="DO139" s="142"/>
      <c r="DP139" s="142"/>
      <c r="DQ139" s="142"/>
      <c r="DR139" s="142"/>
      <c r="DS139" s="142"/>
      <c r="DT139" s="142"/>
      <c r="DU139" s="142"/>
      <c r="DV139" s="142"/>
      <c r="DW139" s="142"/>
      <c r="DX139" s="142"/>
      <c r="DY139" s="142"/>
      <c r="DZ139" s="142"/>
      <c r="EA139" s="142"/>
      <c r="EB139" s="142"/>
      <c r="EC139" s="142"/>
      <c r="ED139" s="142"/>
      <c r="EE139" s="142"/>
      <c r="EF139" s="142"/>
      <c r="EG139" s="142"/>
      <c r="EH139" s="142"/>
      <c r="EI139" s="142"/>
      <c r="EJ139" s="142"/>
      <c r="EK139" s="142"/>
      <c r="EL139" s="142"/>
      <c r="EM139" s="142"/>
      <c r="EN139" s="142"/>
      <c r="EO139" s="142"/>
      <c r="EP139" s="142"/>
      <c r="EQ139" s="142"/>
      <c r="ER139" s="142"/>
      <c r="ES139" s="142"/>
      <c r="ET139" s="142"/>
      <c r="EU139" s="142"/>
      <c r="EV139" s="142"/>
      <c r="EW139" s="142"/>
      <c r="EX139" s="142"/>
      <c r="EY139" s="142"/>
      <c r="EZ139" s="142"/>
    </row>
    <row r="140" spans="2:156" s="156" customFormat="1" x14ac:dyDescent="0.2">
      <c r="B140" s="135"/>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2"/>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c r="CG140" s="142"/>
      <c r="CH140" s="142"/>
      <c r="CI140" s="142"/>
      <c r="CJ140" s="142"/>
      <c r="CK140" s="142"/>
      <c r="CL140" s="142"/>
      <c r="CM140" s="142"/>
      <c r="CN140" s="142"/>
      <c r="CO140" s="142"/>
      <c r="CP140" s="142"/>
      <c r="CQ140" s="142"/>
      <c r="CR140" s="142"/>
      <c r="CS140" s="142"/>
      <c r="CT140" s="142"/>
      <c r="CU140" s="142"/>
      <c r="CV140" s="142"/>
      <c r="CW140" s="142"/>
      <c r="CX140" s="142"/>
      <c r="CY140" s="142"/>
      <c r="CZ140" s="142"/>
      <c r="DA140" s="142"/>
      <c r="DB140" s="142"/>
      <c r="DC140" s="142"/>
      <c r="DD140" s="142"/>
      <c r="DE140" s="142"/>
      <c r="DF140" s="142"/>
      <c r="DG140" s="142"/>
      <c r="DH140" s="142"/>
      <c r="DI140" s="142"/>
      <c r="DJ140" s="142"/>
      <c r="DK140" s="142"/>
      <c r="DL140" s="142"/>
      <c r="DM140" s="142"/>
      <c r="DN140" s="142"/>
      <c r="DO140" s="142"/>
      <c r="DP140" s="142"/>
      <c r="DQ140" s="142"/>
      <c r="DR140" s="142"/>
      <c r="DS140" s="142"/>
      <c r="DT140" s="142"/>
      <c r="DU140" s="142"/>
      <c r="DV140" s="142"/>
      <c r="DW140" s="142"/>
      <c r="DX140" s="142"/>
      <c r="DY140" s="142"/>
      <c r="DZ140" s="142"/>
      <c r="EA140" s="142"/>
      <c r="EB140" s="142"/>
      <c r="EC140" s="142"/>
      <c r="ED140" s="142"/>
      <c r="EE140" s="142"/>
      <c r="EF140" s="142"/>
      <c r="EG140" s="142"/>
      <c r="EH140" s="142"/>
      <c r="EI140" s="142"/>
      <c r="EJ140" s="142"/>
      <c r="EK140" s="142"/>
      <c r="EL140" s="142"/>
      <c r="EM140" s="142"/>
      <c r="EN140" s="142"/>
      <c r="EO140" s="142"/>
      <c r="EP140" s="142"/>
      <c r="EQ140" s="142"/>
      <c r="ER140" s="142"/>
      <c r="ES140" s="142"/>
      <c r="ET140" s="142"/>
      <c r="EU140" s="142"/>
      <c r="EV140" s="142"/>
      <c r="EW140" s="142"/>
      <c r="EX140" s="142"/>
      <c r="EY140" s="142"/>
      <c r="EZ140" s="142"/>
    </row>
    <row r="141" spans="2:156" s="156" customFormat="1" x14ac:dyDescent="0.2">
      <c r="B141" s="135"/>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c r="CG141" s="142"/>
      <c r="CH141" s="142"/>
      <c r="CI141" s="142"/>
      <c r="CJ141" s="142"/>
      <c r="CK141" s="142"/>
      <c r="CL141" s="142"/>
      <c r="CM141" s="142"/>
      <c r="CN141" s="142"/>
      <c r="CO141" s="142"/>
      <c r="CP141" s="142"/>
      <c r="CQ141" s="142"/>
      <c r="CR141" s="142"/>
      <c r="CS141" s="142"/>
      <c r="CT141" s="142"/>
      <c r="CU141" s="142"/>
      <c r="CV141" s="142"/>
      <c r="CW141" s="142"/>
      <c r="CX141" s="142"/>
      <c r="CY141" s="142"/>
      <c r="CZ141" s="142"/>
      <c r="DA141" s="142"/>
      <c r="DB141" s="142"/>
      <c r="DC141" s="142"/>
      <c r="DD141" s="142"/>
      <c r="DE141" s="142"/>
      <c r="DF141" s="142"/>
      <c r="DG141" s="142"/>
      <c r="DH141" s="142"/>
      <c r="DI141" s="142"/>
      <c r="DJ141" s="142"/>
      <c r="DK141" s="142"/>
      <c r="DL141" s="142"/>
      <c r="DM141" s="142"/>
      <c r="DN141" s="142"/>
      <c r="DO141" s="142"/>
      <c r="DP141" s="142"/>
      <c r="DQ141" s="142"/>
      <c r="DR141" s="142"/>
      <c r="DS141" s="142"/>
      <c r="DT141" s="142"/>
      <c r="DU141" s="142"/>
      <c r="DV141" s="142"/>
      <c r="DW141" s="142"/>
      <c r="DX141" s="142"/>
      <c r="DY141" s="142"/>
      <c r="DZ141" s="142"/>
      <c r="EA141" s="142"/>
      <c r="EB141" s="142"/>
      <c r="EC141" s="142"/>
      <c r="ED141" s="142"/>
      <c r="EE141" s="142"/>
      <c r="EF141" s="142"/>
      <c r="EG141" s="142"/>
      <c r="EH141" s="142"/>
      <c r="EI141" s="142"/>
      <c r="EJ141" s="142"/>
      <c r="EK141" s="142"/>
      <c r="EL141" s="142"/>
      <c r="EM141" s="142"/>
      <c r="EN141" s="142"/>
      <c r="EO141" s="142"/>
      <c r="EP141" s="142"/>
      <c r="EQ141" s="142"/>
      <c r="ER141" s="142"/>
      <c r="ES141" s="142"/>
      <c r="ET141" s="142"/>
      <c r="EU141" s="142"/>
      <c r="EV141" s="142"/>
      <c r="EW141" s="142"/>
      <c r="EX141" s="142"/>
      <c r="EY141" s="142"/>
      <c r="EZ141" s="142"/>
    </row>
    <row r="142" spans="2:156" s="156" customFormat="1" x14ac:dyDescent="0.2">
      <c r="B142" s="135"/>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c r="CG142" s="142"/>
      <c r="CH142" s="142"/>
      <c r="CI142" s="142"/>
      <c r="CJ142" s="142"/>
      <c r="CK142" s="142"/>
      <c r="CL142" s="142"/>
      <c r="CM142" s="142"/>
      <c r="CN142" s="142"/>
      <c r="CO142" s="142"/>
      <c r="CP142" s="142"/>
      <c r="CQ142" s="142"/>
      <c r="CR142" s="142"/>
      <c r="CS142" s="142"/>
      <c r="CT142" s="142"/>
      <c r="CU142" s="142"/>
      <c r="CV142" s="142"/>
      <c r="CW142" s="142"/>
      <c r="CX142" s="142"/>
      <c r="CY142" s="142"/>
      <c r="CZ142" s="142"/>
      <c r="DA142" s="142"/>
      <c r="DB142" s="142"/>
      <c r="DC142" s="142"/>
      <c r="DD142" s="142"/>
      <c r="DE142" s="142"/>
      <c r="DF142" s="142"/>
      <c r="DG142" s="142"/>
      <c r="DH142" s="142"/>
      <c r="DI142" s="142"/>
      <c r="DJ142" s="142"/>
      <c r="DK142" s="142"/>
      <c r="DL142" s="142"/>
      <c r="DM142" s="142"/>
      <c r="DN142" s="142"/>
      <c r="DO142" s="142"/>
      <c r="DP142" s="142"/>
      <c r="DQ142" s="142"/>
      <c r="DR142" s="142"/>
      <c r="DS142" s="142"/>
      <c r="DT142" s="142"/>
      <c r="DU142" s="142"/>
      <c r="DV142" s="142"/>
      <c r="DW142" s="142"/>
      <c r="DX142" s="142"/>
      <c r="DY142" s="142"/>
      <c r="DZ142" s="142"/>
      <c r="EA142" s="142"/>
      <c r="EB142" s="142"/>
      <c r="EC142" s="142"/>
      <c r="ED142" s="142"/>
      <c r="EE142" s="142"/>
      <c r="EF142" s="142"/>
      <c r="EG142" s="142"/>
      <c r="EH142" s="142"/>
      <c r="EI142" s="142"/>
      <c r="EJ142" s="142"/>
      <c r="EK142" s="142"/>
      <c r="EL142" s="142"/>
      <c r="EM142" s="142"/>
      <c r="EN142" s="142"/>
      <c r="EO142" s="142"/>
      <c r="EP142" s="142"/>
      <c r="EQ142" s="142"/>
      <c r="ER142" s="142"/>
      <c r="ES142" s="142"/>
      <c r="ET142" s="142"/>
      <c r="EU142" s="142"/>
      <c r="EV142" s="142"/>
      <c r="EW142" s="142"/>
      <c r="EX142" s="142"/>
      <c r="EY142" s="142"/>
      <c r="EZ142" s="142"/>
    </row>
    <row r="143" spans="2:156" s="156" customFormat="1" x14ac:dyDescent="0.2">
      <c r="B143" s="135"/>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c r="CG143" s="142"/>
      <c r="CH143" s="142"/>
      <c r="CI143" s="142"/>
      <c r="CJ143" s="142"/>
      <c r="CK143" s="142"/>
      <c r="CL143" s="142"/>
      <c r="CM143" s="142"/>
      <c r="CN143" s="142"/>
      <c r="CO143" s="142"/>
      <c r="CP143" s="142"/>
      <c r="CQ143" s="142"/>
      <c r="CR143" s="142"/>
      <c r="CS143" s="142"/>
      <c r="CT143" s="142"/>
      <c r="CU143" s="142"/>
      <c r="CV143" s="142"/>
      <c r="CW143" s="142"/>
      <c r="CX143" s="142"/>
      <c r="CY143" s="142"/>
      <c r="CZ143" s="142"/>
      <c r="DA143" s="142"/>
      <c r="DB143" s="142"/>
      <c r="DC143" s="142"/>
      <c r="DD143" s="142"/>
      <c r="DE143" s="142"/>
      <c r="DF143" s="142"/>
      <c r="DG143" s="142"/>
      <c r="DH143" s="142"/>
      <c r="DI143" s="142"/>
      <c r="DJ143" s="142"/>
      <c r="DK143" s="142"/>
      <c r="DL143" s="142"/>
      <c r="DM143" s="142"/>
      <c r="DN143" s="142"/>
      <c r="DO143" s="142"/>
      <c r="DP143" s="142"/>
      <c r="DQ143" s="142"/>
      <c r="DR143" s="142"/>
      <c r="DS143" s="142"/>
      <c r="DT143" s="142"/>
      <c r="DU143" s="142"/>
      <c r="DV143" s="142"/>
      <c r="DW143" s="142"/>
      <c r="DX143" s="142"/>
      <c r="DY143" s="142"/>
      <c r="DZ143" s="142"/>
      <c r="EA143" s="142"/>
      <c r="EB143" s="142"/>
      <c r="EC143" s="142"/>
      <c r="ED143" s="142"/>
      <c r="EE143" s="142"/>
      <c r="EF143" s="142"/>
      <c r="EG143" s="142"/>
      <c r="EH143" s="142"/>
      <c r="EI143" s="142"/>
      <c r="EJ143" s="142"/>
      <c r="EK143" s="142"/>
      <c r="EL143" s="142"/>
      <c r="EM143" s="142"/>
      <c r="EN143" s="142"/>
      <c r="EO143" s="142"/>
      <c r="EP143" s="142"/>
      <c r="EQ143" s="142"/>
      <c r="ER143" s="142"/>
      <c r="ES143" s="142"/>
      <c r="ET143" s="142"/>
      <c r="EU143" s="142"/>
      <c r="EV143" s="142"/>
      <c r="EW143" s="142"/>
      <c r="EX143" s="142"/>
      <c r="EY143" s="142"/>
      <c r="EZ143" s="142"/>
    </row>
    <row r="144" spans="2:156" s="156" customFormat="1" x14ac:dyDescent="0.2">
      <c r="B144" s="135"/>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c r="CG144" s="142"/>
      <c r="CH144" s="142"/>
      <c r="CI144" s="142"/>
      <c r="CJ144" s="142"/>
      <c r="CK144" s="142"/>
      <c r="CL144" s="142"/>
      <c r="CM144" s="142"/>
      <c r="CN144" s="142"/>
      <c r="CO144" s="142"/>
      <c r="CP144" s="142"/>
      <c r="CQ144" s="142"/>
      <c r="CR144" s="142"/>
      <c r="CS144" s="142"/>
      <c r="CT144" s="142"/>
      <c r="CU144" s="142"/>
      <c r="CV144" s="142"/>
      <c r="CW144" s="142"/>
      <c r="CX144" s="142"/>
      <c r="CY144" s="142"/>
      <c r="CZ144" s="142"/>
      <c r="DA144" s="142"/>
      <c r="DB144" s="142"/>
      <c r="DC144" s="142"/>
      <c r="DD144" s="142"/>
      <c r="DE144" s="142"/>
      <c r="DF144" s="142"/>
      <c r="DG144" s="142"/>
      <c r="DH144" s="142"/>
      <c r="DI144" s="142"/>
      <c r="DJ144" s="142"/>
      <c r="DK144" s="142"/>
      <c r="DL144" s="142"/>
      <c r="DM144" s="142"/>
      <c r="DN144" s="142"/>
      <c r="DO144" s="142"/>
      <c r="DP144" s="142"/>
      <c r="DQ144" s="142"/>
      <c r="DR144" s="142"/>
      <c r="DS144" s="142"/>
      <c r="DT144" s="142"/>
      <c r="DU144" s="142"/>
      <c r="DV144" s="142"/>
      <c r="DW144" s="142"/>
      <c r="DX144" s="142"/>
      <c r="DY144" s="142"/>
      <c r="DZ144" s="142"/>
      <c r="EA144" s="142"/>
      <c r="EB144" s="142"/>
      <c r="EC144" s="142"/>
      <c r="ED144" s="142"/>
      <c r="EE144" s="142"/>
      <c r="EF144" s="142"/>
      <c r="EG144" s="142"/>
      <c r="EH144" s="142"/>
      <c r="EI144" s="142"/>
      <c r="EJ144" s="142"/>
      <c r="EK144" s="142"/>
      <c r="EL144" s="142"/>
      <c r="EM144" s="142"/>
      <c r="EN144" s="142"/>
      <c r="EO144" s="142"/>
      <c r="EP144" s="142"/>
      <c r="EQ144" s="142"/>
      <c r="ER144" s="142"/>
      <c r="ES144" s="142"/>
      <c r="ET144" s="142"/>
      <c r="EU144" s="142"/>
      <c r="EV144" s="142"/>
      <c r="EW144" s="142"/>
      <c r="EX144" s="142"/>
      <c r="EY144" s="142"/>
      <c r="EZ144" s="142"/>
    </row>
    <row r="145" spans="2:156" s="156" customFormat="1" x14ac:dyDescent="0.2">
      <c r="B145" s="135"/>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c r="CG145" s="142"/>
      <c r="CH145" s="142"/>
      <c r="CI145" s="142"/>
      <c r="CJ145" s="142"/>
      <c r="CK145" s="142"/>
      <c r="CL145" s="142"/>
      <c r="CM145" s="142"/>
      <c r="CN145" s="142"/>
      <c r="CO145" s="142"/>
      <c r="CP145" s="142"/>
      <c r="CQ145" s="142"/>
      <c r="CR145" s="142"/>
      <c r="CS145" s="142"/>
      <c r="CT145" s="142"/>
      <c r="CU145" s="142"/>
      <c r="CV145" s="142"/>
      <c r="CW145" s="142"/>
      <c r="CX145" s="142"/>
      <c r="CY145" s="142"/>
      <c r="CZ145" s="142"/>
      <c r="DA145" s="142"/>
      <c r="DB145" s="142"/>
      <c r="DC145" s="142"/>
      <c r="DD145" s="142"/>
      <c r="DE145" s="142"/>
      <c r="DF145" s="142"/>
      <c r="DG145" s="142"/>
      <c r="DH145" s="142"/>
      <c r="DI145" s="142"/>
      <c r="DJ145" s="142"/>
      <c r="DK145" s="142"/>
      <c r="DL145" s="142"/>
      <c r="DM145" s="142"/>
      <c r="DN145" s="142"/>
      <c r="DO145" s="142"/>
      <c r="DP145" s="142"/>
      <c r="DQ145" s="142"/>
      <c r="DR145" s="142"/>
      <c r="DS145" s="142"/>
      <c r="DT145" s="142"/>
      <c r="DU145" s="142"/>
      <c r="DV145" s="142"/>
      <c r="DW145" s="142"/>
      <c r="DX145" s="142"/>
      <c r="DY145" s="142"/>
      <c r="DZ145" s="142"/>
      <c r="EA145" s="142"/>
      <c r="EB145" s="142"/>
      <c r="EC145" s="142"/>
      <c r="ED145" s="142"/>
      <c r="EE145" s="142"/>
      <c r="EF145" s="142"/>
      <c r="EG145" s="142"/>
      <c r="EH145" s="142"/>
      <c r="EI145" s="142"/>
      <c r="EJ145" s="142"/>
      <c r="EK145" s="142"/>
      <c r="EL145" s="142"/>
      <c r="EM145" s="142"/>
      <c r="EN145" s="142"/>
      <c r="EO145" s="142"/>
      <c r="EP145" s="142"/>
      <c r="EQ145" s="142"/>
      <c r="ER145" s="142"/>
      <c r="ES145" s="142"/>
      <c r="ET145" s="142"/>
      <c r="EU145" s="142"/>
      <c r="EV145" s="142"/>
      <c r="EW145" s="142"/>
      <c r="EX145" s="142"/>
      <c r="EY145" s="142"/>
      <c r="EZ145" s="142"/>
    </row>
    <row r="146" spans="2:156" s="156" customFormat="1" x14ac:dyDescent="0.2">
      <c r="B146" s="135"/>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c r="CG146" s="142"/>
      <c r="CH146" s="142"/>
      <c r="CI146" s="142"/>
      <c r="CJ146" s="142"/>
      <c r="CK146" s="142"/>
      <c r="CL146" s="142"/>
      <c r="CM146" s="142"/>
      <c r="CN146" s="142"/>
      <c r="CO146" s="142"/>
      <c r="CP146" s="142"/>
      <c r="CQ146" s="142"/>
      <c r="CR146" s="142"/>
      <c r="CS146" s="142"/>
      <c r="CT146" s="142"/>
      <c r="CU146" s="142"/>
      <c r="CV146" s="142"/>
      <c r="CW146" s="142"/>
      <c r="CX146" s="142"/>
      <c r="CY146" s="142"/>
      <c r="CZ146" s="142"/>
      <c r="DA146" s="142"/>
      <c r="DB146" s="142"/>
      <c r="DC146" s="142"/>
      <c r="DD146" s="142"/>
      <c r="DE146" s="142"/>
      <c r="DF146" s="142"/>
      <c r="DG146" s="142"/>
      <c r="DH146" s="142"/>
      <c r="DI146" s="142"/>
      <c r="DJ146" s="142"/>
      <c r="DK146" s="142"/>
      <c r="DL146" s="142"/>
      <c r="DM146" s="142"/>
      <c r="DN146" s="142"/>
      <c r="DO146" s="142"/>
      <c r="DP146" s="142"/>
      <c r="DQ146" s="142"/>
      <c r="DR146" s="142"/>
      <c r="DS146" s="142"/>
      <c r="DT146" s="142"/>
      <c r="DU146" s="142"/>
      <c r="DV146" s="142"/>
      <c r="DW146" s="142"/>
      <c r="DX146" s="142"/>
      <c r="DY146" s="142"/>
      <c r="DZ146" s="142"/>
      <c r="EA146" s="142"/>
      <c r="EB146" s="142"/>
      <c r="EC146" s="142"/>
      <c r="ED146" s="142"/>
      <c r="EE146" s="142"/>
      <c r="EF146" s="142"/>
      <c r="EG146" s="142"/>
      <c r="EH146" s="142"/>
      <c r="EI146" s="142"/>
      <c r="EJ146" s="142"/>
      <c r="EK146" s="142"/>
      <c r="EL146" s="142"/>
      <c r="EM146" s="142"/>
      <c r="EN146" s="142"/>
      <c r="EO146" s="142"/>
      <c r="EP146" s="142"/>
      <c r="EQ146" s="142"/>
      <c r="ER146" s="142"/>
      <c r="ES146" s="142"/>
      <c r="ET146" s="142"/>
      <c r="EU146" s="142"/>
      <c r="EV146" s="142"/>
      <c r="EW146" s="142"/>
      <c r="EX146" s="142"/>
      <c r="EY146" s="142"/>
      <c r="EZ146" s="142"/>
    </row>
    <row r="147" spans="2:156" s="156" customFormat="1" x14ac:dyDescent="0.2">
      <c r="B147" s="135"/>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42"/>
      <c r="CC147" s="142"/>
      <c r="CD147" s="142"/>
      <c r="CE147" s="142"/>
      <c r="CF147" s="142"/>
      <c r="CG147" s="142"/>
      <c r="CH147" s="142"/>
      <c r="CI147" s="142"/>
      <c r="CJ147" s="142"/>
      <c r="CK147" s="142"/>
      <c r="CL147" s="142"/>
      <c r="CM147" s="142"/>
      <c r="CN147" s="142"/>
      <c r="CO147" s="142"/>
      <c r="CP147" s="142"/>
      <c r="CQ147" s="142"/>
      <c r="CR147" s="142"/>
      <c r="CS147" s="142"/>
      <c r="CT147" s="142"/>
      <c r="CU147" s="142"/>
      <c r="CV147" s="142"/>
      <c r="CW147" s="142"/>
      <c r="CX147" s="142"/>
      <c r="CY147" s="142"/>
      <c r="CZ147" s="142"/>
      <c r="DA147" s="142"/>
      <c r="DB147" s="142"/>
      <c r="DC147" s="142"/>
      <c r="DD147" s="142"/>
      <c r="DE147" s="142"/>
      <c r="DF147" s="142"/>
      <c r="DG147" s="142"/>
      <c r="DH147" s="142"/>
      <c r="DI147" s="142"/>
      <c r="DJ147" s="142"/>
      <c r="DK147" s="142"/>
      <c r="DL147" s="142"/>
      <c r="DM147" s="142"/>
      <c r="DN147" s="142"/>
      <c r="DO147" s="142"/>
      <c r="DP147" s="142"/>
      <c r="DQ147" s="142"/>
      <c r="DR147" s="142"/>
      <c r="DS147" s="142"/>
      <c r="DT147" s="142"/>
      <c r="DU147" s="142"/>
      <c r="DV147" s="142"/>
      <c r="DW147" s="142"/>
      <c r="DX147" s="142"/>
      <c r="DY147" s="142"/>
      <c r="DZ147" s="142"/>
      <c r="EA147" s="142"/>
      <c r="EB147" s="142"/>
      <c r="EC147" s="142"/>
      <c r="ED147" s="142"/>
      <c r="EE147" s="142"/>
      <c r="EF147" s="142"/>
      <c r="EG147" s="142"/>
      <c r="EH147" s="142"/>
      <c r="EI147" s="142"/>
      <c r="EJ147" s="142"/>
      <c r="EK147" s="142"/>
      <c r="EL147" s="142"/>
      <c r="EM147" s="142"/>
      <c r="EN147" s="142"/>
      <c r="EO147" s="142"/>
      <c r="EP147" s="142"/>
      <c r="EQ147" s="142"/>
      <c r="ER147" s="142"/>
      <c r="ES147" s="142"/>
      <c r="ET147" s="142"/>
      <c r="EU147" s="142"/>
      <c r="EV147" s="142"/>
      <c r="EW147" s="142"/>
      <c r="EX147" s="142"/>
      <c r="EY147" s="142"/>
      <c r="EZ147" s="142"/>
    </row>
    <row r="148" spans="2:156" s="156" customFormat="1" x14ac:dyDescent="0.2">
      <c r="B148" s="135"/>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c r="CG148" s="142"/>
      <c r="CH148" s="142"/>
      <c r="CI148" s="142"/>
      <c r="CJ148" s="142"/>
      <c r="CK148" s="142"/>
      <c r="CL148" s="142"/>
      <c r="CM148" s="142"/>
      <c r="CN148" s="142"/>
      <c r="CO148" s="142"/>
      <c r="CP148" s="142"/>
      <c r="CQ148" s="142"/>
      <c r="CR148" s="142"/>
      <c r="CS148" s="142"/>
      <c r="CT148" s="142"/>
      <c r="CU148" s="142"/>
      <c r="CV148" s="142"/>
      <c r="CW148" s="142"/>
      <c r="CX148" s="142"/>
      <c r="CY148" s="142"/>
      <c r="CZ148" s="142"/>
      <c r="DA148" s="142"/>
      <c r="DB148" s="142"/>
      <c r="DC148" s="142"/>
      <c r="DD148" s="142"/>
      <c r="DE148" s="142"/>
      <c r="DF148" s="142"/>
      <c r="DG148" s="142"/>
      <c r="DH148" s="142"/>
      <c r="DI148" s="142"/>
      <c r="DJ148" s="142"/>
      <c r="DK148" s="142"/>
      <c r="DL148" s="142"/>
      <c r="DM148" s="142"/>
      <c r="DN148" s="142"/>
      <c r="DO148" s="142"/>
      <c r="DP148" s="142"/>
      <c r="DQ148" s="142"/>
      <c r="DR148" s="142"/>
      <c r="DS148" s="142"/>
      <c r="DT148" s="142"/>
      <c r="DU148" s="142"/>
      <c r="DV148" s="142"/>
      <c r="DW148" s="142"/>
      <c r="DX148" s="142"/>
      <c r="DY148" s="142"/>
      <c r="DZ148" s="142"/>
      <c r="EA148" s="142"/>
      <c r="EB148" s="142"/>
      <c r="EC148" s="142"/>
      <c r="ED148" s="142"/>
      <c r="EE148" s="142"/>
      <c r="EF148" s="142"/>
      <c r="EG148" s="142"/>
      <c r="EH148" s="142"/>
      <c r="EI148" s="142"/>
      <c r="EJ148" s="142"/>
      <c r="EK148" s="142"/>
      <c r="EL148" s="142"/>
      <c r="EM148" s="142"/>
      <c r="EN148" s="142"/>
      <c r="EO148" s="142"/>
      <c r="EP148" s="142"/>
      <c r="EQ148" s="142"/>
      <c r="ER148" s="142"/>
      <c r="ES148" s="142"/>
      <c r="ET148" s="142"/>
      <c r="EU148" s="142"/>
      <c r="EV148" s="142"/>
      <c r="EW148" s="142"/>
      <c r="EX148" s="142"/>
      <c r="EY148" s="142"/>
      <c r="EZ148" s="142"/>
    </row>
    <row r="149" spans="2:156" s="156" customFormat="1" x14ac:dyDescent="0.2">
      <c r="B149" s="135"/>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c r="CG149" s="142"/>
      <c r="CH149" s="142"/>
      <c r="CI149" s="142"/>
      <c r="CJ149" s="142"/>
      <c r="CK149" s="142"/>
      <c r="CL149" s="142"/>
      <c r="CM149" s="142"/>
      <c r="CN149" s="142"/>
      <c r="CO149" s="142"/>
      <c r="CP149" s="142"/>
      <c r="CQ149" s="142"/>
      <c r="CR149" s="142"/>
      <c r="CS149" s="142"/>
      <c r="CT149" s="142"/>
      <c r="CU149" s="142"/>
      <c r="CV149" s="142"/>
      <c r="CW149" s="142"/>
      <c r="CX149" s="142"/>
      <c r="CY149" s="142"/>
      <c r="CZ149" s="142"/>
      <c r="DA149" s="142"/>
      <c r="DB149" s="142"/>
      <c r="DC149" s="142"/>
      <c r="DD149" s="142"/>
      <c r="DE149" s="142"/>
      <c r="DF149" s="142"/>
      <c r="DG149" s="142"/>
      <c r="DH149" s="142"/>
      <c r="DI149" s="142"/>
      <c r="DJ149" s="142"/>
      <c r="DK149" s="142"/>
      <c r="DL149" s="142"/>
      <c r="DM149" s="142"/>
      <c r="DN149" s="142"/>
      <c r="DO149" s="142"/>
      <c r="DP149" s="142"/>
      <c r="DQ149" s="142"/>
      <c r="DR149" s="142"/>
      <c r="DS149" s="142"/>
      <c r="DT149" s="142"/>
      <c r="DU149" s="142"/>
      <c r="DV149" s="142"/>
      <c r="DW149" s="142"/>
      <c r="DX149" s="142"/>
      <c r="DY149" s="142"/>
      <c r="DZ149" s="142"/>
      <c r="EA149" s="142"/>
      <c r="EB149" s="142"/>
      <c r="EC149" s="142"/>
      <c r="ED149" s="142"/>
      <c r="EE149" s="142"/>
      <c r="EF149" s="142"/>
      <c r="EG149" s="142"/>
      <c r="EH149" s="142"/>
      <c r="EI149" s="142"/>
      <c r="EJ149" s="142"/>
      <c r="EK149" s="142"/>
      <c r="EL149" s="142"/>
      <c r="EM149" s="142"/>
      <c r="EN149" s="142"/>
      <c r="EO149" s="142"/>
      <c r="EP149" s="142"/>
      <c r="EQ149" s="142"/>
      <c r="ER149" s="142"/>
      <c r="ES149" s="142"/>
      <c r="ET149" s="142"/>
      <c r="EU149" s="142"/>
      <c r="EV149" s="142"/>
      <c r="EW149" s="142"/>
      <c r="EX149" s="142"/>
      <c r="EY149" s="142"/>
      <c r="EZ149" s="142"/>
    </row>
    <row r="150" spans="2:156" s="156" customFormat="1" x14ac:dyDescent="0.2">
      <c r="B150" s="135"/>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c r="CA150" s="142"/>
      <c r="CB150" s="142"/>
      <c r="CC150" s="142"/>
      <c r="CD150" s="142"/>
      <c r="CE150" s="142"/>
      <c r="CF150" s="142"/>
      <c r="CG150" s="142"/>
      <c r="CH150" s="142"/>
      <c r="CI150" s="142"/>
      <c r="CJ150" s="142"/>
      <c r="CK150" s="142"/>
      <c r="CL150" s="142"/>
      <c r="CM150" s="142"/>
      <c r="CN150" s="142"/>
      <c r="CO150" s="142"/>
      <c r="CP150" s="142"/>
      <c r="CQ150" s="142"/>
      <c r="CR150" s="142"/>
      <c r="CS150" s="142"/>
      <c r="CT150" s="142"/>
      <c r="CU150" s="142"/>
      <c r="CV150" s="142"/>
      <c r="CW150" s="142"/>
      <c r="CX150" s="142"/>
      <c r="CY150" s="142"/>
      <c r="CZ150" s="142"/>
      <c r="DA150" s="142"/>
      <c r="DB150" s="142"/>
      <c r="DC150" s="142"/>
      <c r="DD150" s="142"/>
      <c r="DE150" s="142"/>
      <c r="DF150" s="142"/>
      <c r="DG150" s="142"/>
      <c r="DH150" s="142"/>
      <c r="DI150" s="142"/>
      <c r="DJ150" s="142"/>
      <c r="DK150" s="142"/>
      <c r="DL150" s="142"/>
      <c r="DM150" s="142"/>
      <c r="DN150" s="142"/>
      <c r="DO150" s="142"/>
      <c r="DP150" s="142"/>
      <c r="DQ150" s="142"/>
      <c r="DR150" s="142"/>
      <c r="DS150" s="142"/>
      <c r="DT150" s="142"/>
      <c r="DU150" s="142"/>
      <c r="DV150" s="142"/>
      <c r="DW150" s="142"/>
      <c r="DX150" s="142"/>
      <c r="DY150" s="142"/>
      <c r="DZ150" s="142"/>
      <c r="EA150" s="142"/>
      <c r="EB150" s="142"/>
      <c r="EC150" s="142"/>
      <c r="ED150" s="142"/>
      <c r="EE150" s="142"/>
      <c r="EF150" s="142"/>
      <c r="EG150" s="142"/>
      <c r="EH150" s="142"/>
      <c r="EI150" s="142"/>
      <c r="EJ150" s="142"/>
      <c r="EK150" s="142"/>
      <c r="EL150" s="142"/>
      <c r="EM150" s="142"/>
      <c r="EN150" s="142"/>
      <c r="EO150" s="142"/>
      <c r="EP150" s="142"/>
      <c r="EQ150" s="142"/>
      <c r="ER150" s="142"/>
      <c r="ES150" s="142"/>
      <c r="ET150" s="142"/>
      <c r="EU150" s="142"/>
      <c r="EV150" s="142"/>
      <c r="EW150" s="142"/>
      <c r="EX150" s="142"/>
      <c r="EY150" s="142"/>
      <c r="EZ150" s="142"/>
    </row>
    <row r="151" spans="2:156" s="156" customFormat="1" x14ac:dyDescent="0.2">
      <c r="B151" s="135"/>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c r="BZ151" s="142"/>
      <c r="CA151" s="142"/>
      <c r="CB151" s="142"/>
      <c r="CC151" s="142"/>
      <c r="CD151" s="142"/>
      <c r="CE151" s="142"/>
      <c r="CF151" s="142"/>
      <c r="CG151" s="142"/>
      <c r="CH151" s="142"/>
      <c r="CI151" s="142"/>
      <c r="CJ151" s="142"/>
      <c r="CK151" s="142"/>
      <c r="CL151" s="142"/>
      <c r="CM151" s="142"/>
      <c r="CN151" s="142"/>
      <c r="CO151" s="142"/>
      <c r="CP151" s="142"/>
      <c r="CQ151" s="142"/>
      <c r="CR151" s="142"/>
      <c r="CS151" s="142"/>
      <c r="CT151" s="142"/>
      <c r="CU151" s="142"/>
      <c r="CV151" s="142"/>
      <c r="CW151" s="142"/>
      <c r="CX151" s="142"/>
      <c r="CY151" s="142"/>
      <c r="CZ151" s="142"/>
      <c r="DA151" s="142"/>
      <c r="DB151" s="142"/>
      <c r="DC151" s="142"/>
      <c r="DD151" s="142"/>
      <c r="DE151" s="142"/>
      <c r="DF151" s="142"/>
      <c r="DG151" s="142"/>
      <c r="DH151" s="142"/>
      <c r="DI151" s="142"/>
      <c r="DJ151" s="142"/>
      <c r="DK151" s="142"/>
      <c r="DL151" s="142"/>
      <c r="DM151" s="142"/>
      <c r="DN151" s="142"/>
      <c r="DO151" s="142"/>
      <c r="DP151" s="142"/>
      <c r="DQ151" s="142"/>
      <c r="DR151" s="142"/>
      <c r="DS151" s="142"/>
      <c r="DT151" s="142"/>
      <c r="DU151" s="142"/>
      <c r="DV151" s="142"/>
      <c r="DW151" s="142"/>
      <c r="DX151" s="142"/>
      <c r="DY151" s="142"/>
      <c r="DZ151" s="142"/>
      <c r="EA151" s="142"/>
      <c r="EB151" s="142"/>
      <c r="EC151" s="142"/>
      <c r="ED151" s="142"/>
      <c r="EE151" s="142"/>
      <c r="EF151" s="142"/>
      <c r="EG151" s="142"/>
      <c r="EH151" s="142"/>
      <c r="EI151" s="142"/>
      <c r="EJ151" s="142"/>
      <c r="EK151" s="142"/>
      <c r="EL151" s="142"/>
      <c r="EM151" s="142"/>
      <c r="EN151" s="142"/>
      <c r="EO151" s="142"/>
      <c r="EP151" s="142"/>
      <c r="EQ151" s="142"/>
      <c r="ER151" s="142"/>
      <c r="ES151" s="142"/>
      <c r="ET151" s="142"/>
      <c r="EU151" s="142"/>
      <c r="EV151" s="142"/>
      <c r="EW151" s="142"/>
      <c r="EX151" s="142"/>
      <c r="EY151" s="142"/>
      <c r="EZ151" s="142"/>
    </row>
    <row r="152" spans="2:156" s="156" customFormat="1" x14ac:dyDescent="0.2">
      <c r="B152" s="135"/>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c r="CA152" s="142"/>
      <c r="CB152" s="142"/>
      <c r="CC152" s="142"/>
      <c r="CD152" s="142"/>
      <c r="CE152" s="142"/>
      <c r="CF152" s="142"/>
      <c r="CG152" s="142"/>
      <c r="CH152" s="142"/>
      <c r="CI152" s="142"/>
      <c r="CJ152" s="142"/>
      <c r="CK152" s="142"/>
      <c r="CL152" s="142"/>
      <c r="CM152" s="142"/>
      <c r="CN152" s="142"/>
      <c r="CO152" s="142"/>
      <c r="CP152" s="142"/>
      <c r="CQ152" s="142"/>
      <c r="CR152" s="142"/>
      <c r="CS152" s="142"/>
      <c r="CT152" s="142"/>
      <c r="CU152" s="142"/>
      <c r="CV152" s="142"/>
      <c r="CW152" s="142"/>
      <c r="CX152" s="142"/>
      <c r="CY152" s="142"/>
      <c r="CZ152" s="142"/>
      <c r="DA152" s="142"/>
      <c r="DB152" s="142"/>
      <c r="DC152" s="142"/>
      <c r="DD152" s="142"/>
      <c r="DE152" s="142"/>
      <c r="DF152" s="142"/>
      <c r="DG152" s="142"/>
      <c r="DH152" s="142"/>
      <c r="DI152" s="142"/>
      <c r="DJ152" s="142"/>
      <c r="DK152" s="142"/>
      <c r="DL152" s="142"/>
      <c r="DM152" s="142"/>
      <c r="DN152" s="142"/>
      <c r="DO152" s="142"/>
      <c r="DP152" s="142"/>
      <c r="DQ152" s="142"/>
      <c r="DR152" s="142"/>
      <c r="DS152" s="142"/>
      <c r="DT152" s="142"/>
      <c r="DU152" s="142"/>
      <c r="DV152" s="142"/>
      <c r="DW152" s="142"/>
      <c r="DX152" s="142"/>
      <c r="DY152" s="142"/>
      <c r="DZ152" s="142"/>
      <c r="EA152" s="142"/>
      <c r="EB152" s="142"/>
      <c r="EC152" s="142"/>
      <c r="ED152" s="142"/>
      <c r="EE152" s="142"/>
      <c r="EF152" s="142"/>
      <c r="EG152" s="142"/>
      <c r="EH152" s="142"/>
      <c r="EI152" s="142"/>
      <c r="EJ152" s="142"/>
      <c r="EK152" s="142"/>
      <c r="EL152" s="142"/>
      <c r="EM152" s="142"/>
      <c r="EN152" s="142"/>
      <c r="EO152" s="142"/>
      <c r="EP152" s="142"/>
      <c r="EQ152" s="142"/>
      <c r="ER152" s="142"/>
      <c r="ES152" s="142"/>
      <c r="ET152" s="142"/>
      <c r="EU152" s="142"/>
      <c r="EV152" s="142"/>
      <c r="EW152" s="142"/>
      <c r="EX152" s="142"/>
      <c r="EY152" s="142"/>
      <c r="EZ152" s="142"/>
    </row>
    <row r="153" spans="2:156" s="156" customFormat="1" x14ac:dyDescent="0.2">
      <c r="B153" s="135"/>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c r="BZ153" s="142"/>
      <c r="CA153" s="142"/>
      <c r="CB153" s="142"/>
      <c r="CC153" s="142"/>
      <c r="CD153" s="142"/>
      <c r="CE153" s="142"/>
      <c r="CF153" s="142"/>
      <c r="CG153" s="142"/>
      <c r="CH153" s="142"/>
      <c r="CI153" s="142"/>
      <c r="CJ153" s="142"/>
      <c r="CK153" s="142"/>
      <c r="CL153" s="142"/>
      <c r="CM153" s="142"/>
      <c r="CN153" s="142"/>
      <c r="CO153" s="142"/>
      <c r="CP153" s="142"/>
      <c r="CQ153" s="142"/>
      <c r="CR153" s="142"/>
      <c r="CS153" s="142"/>
      <c r="CT153" s="142"/>
      <c r="CU153" s="142"/>
      <c r="CV153" s="142"/>
      <c r="CW153" s="142"/>
      <c r="CX153" s="142"/>
      <c r="CY153" s="142"/>
      <c r="CZ153" s="142"/>
      <c r="DA153" s="142"/>
      <c r="DB153" s="142"/>
      <c r="DC153" s="142"/>
      <c r="DD153" s="142"/>
      <c r="DE153" s="142"/>
      <c r="DF153" s="142"/>
      <c r="DG153" s="142"/>
      <c r="DH153" s="142"/>
      <c r="DI153" s="142"/>
      <c r="DJ153" s="142"/>
      <c r="DK153" s="142"/>
      <c r="DL153" s="142"/>
      <c r="DM153" s="142"/>
      <c r="DN153" s="142"/>
      <c r="DO153" s="142"/>
      <c r="DP153" s="142"/>
      <c r="DQ153" s="142"/>
      <c r="DR153" s="142"/>
      <c r="DS153" s="142"/>
      <c r="DT153" s="142"/>
      <c r="DU153" s="142"/>
      <c r="DV153" s="142"/>
      <c r="DW153" s="142"/>
      <c r="DX153" s="142"/>
      <c r="DY153" s="142"/>
      <c r="DZ153" s="142"/>
      <c r="EA153" s="142"/>
      <c r="EB153" s="142"/>
      <c r="EC153" s="142"/>
      <c r="ED153" s="142"/>
      <c r="EE153" s="142"/>
      <c r="EF153" s="142"/>
      <c r="EG153" s="142"/>
      <c r="EH153" s="142"/>
      <c r="EI153" s="142"/>
      <c r="EJ153" s="142"/>
      <c r="EK153" s="142"/>
      <c r="EL153" s="142"/>
      <c r="EM153" s="142"/>
      <c r="EN153" s="142"/>
      <c r="EO153" s="142"/>
      <c r="EP153" s="142"/>
      <c r="EQ153" s="142"/>
      <c r="ER153" s="142"/>
      <c r="ES153" s="142"/>
      <c r="ET153" s="142"/>
      <c r="EU153" s="142"/>
      <c r="EV153" s="142"/>
      <c r="EW153" s="142"/>
      <c r="EX153" s="142"/>
      <c r="EY153" s="142"/>
      <c r="EZ153" s="142"/>
    </row>
    <row r="154" spans="2:156" s="156" customFormat="1" x14ac:dyDescent="0.2">
      <c r="B154" s="135"/>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c r="CA154" s="142"/>
      <c r="CB154" s="142"/>
      <c r="CC154" s="142"/>
      <c r="CD154" s="142"/>
      <c r="CE154" s="142"/>
      <c r="CF154" s="142"/>
      <c r="CG154" s="142"/>
      <c r="CH154" s="142"/>
      <c r="CI154" s="142"/>
      <c r="CJ154" s="142"/>
      <c r="CK154" s="142"/>
      <c r="CL154" s="142"/>
      <c r="CM154" s="142"/>
      <c r="CN154" s="142"/>
      <c r="CO154" s="142"/>
      <c r="CP154" s="142"/>
      <c r="CQ154" s="142"/>
      <c r="CR154" s="142"/>
      <c r="CS154" s="142"/>
      <c r="CT154" s="142"/>
      <c r="CU154" s="142"/>
      <c r="CV154" s="142"/>
      <c r="CW154" s="142"/>
      <c r="CX154" s="142"/>
      <c r="CY154" s="142"/>
      <c r="CZ154" s="142"/>
      <c r="DA154" s="142"/>
      <c r="DB154" s="142"/>
      <c r="DC154" s="142"/>
      <c r="DD154" s="142"/>
      <c r="DE154" s="142"/>
      <c r="DF154" s="142"/>
      <c r="DG154" s="142"/>
      <c r="DH154" s="142"/>
      <c r="DI154" s="142"/>
      <c r="DJ154" s="142"/>
      <c r="DK154" s="142"/>
      <c r="DL154" s="142"/>
      <c r="DM154" s="142"/>
      <c r="DN154" s="142"/>
      <c r="DO154" s="142"/>
      <c r="DP154" s="142"/>
      <c r="DQ154" s="142"/>
      <c r="DR154" s="142"/>
      <c r="DS154" s="142"/>
      <c r="DT154" s="142"/>
      <c r="DU154" s="142"/>
      <c r="DV154" s="142"/>
      <c r="DW154" s="142"/>
      <c r="DX154" s="142"/>
      <c r="DY154" s="142"/>
      <c r="DZ154" s="142"/>
      <c r="EA154" s="142"/>
      <c r="EB154" s="142"/>
      <c r="EC154" s="142"/>
      <c r="ED154" s="142"/>
      <c r="EE154" s="142"/>
      <c r="EF154" s="142"/>
      <c r="EG154" s="142"/>
      <c r="EH154" s="142"/>
      <c r="EI154" s="142"/>
      <c r="EJ154" s="142"/>
      <c r="EK154" s="142"/>
      <c r="EL154" s="142"/>
      <c r="EM154" s="142"/>
      <c r="EN154" s="142"/>
      <c r="EO154" s="142"/>
      <c r="EP154" s="142"/>
      <c r="EQ154" s="142"/>
      <c r="ER154" s="142"/>
      <c r="ES154" s="142"/>
      <c r="ET154" s="142"/>
      <c r="EU154" s="142"/>
      <c r="EV154" s="142"/>
      <c r="EW154" s="142"/>
      <c r="EX154" s="142"/>
      <c r="EY154" s="142"/>
      <c r="EZ154" s="142"/>
    </row>
    <row r="155" spans="2:156" s="156" customFormat="1" x14ac:dyDescent="0.2">
      <c r="B155" s="135"/>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c r="CA155" s="142"/>
      <c r="CB155" s="142"/>
      <c r="CC155" s="142"/>
      <c r="CD155" s="142"/>
      <c r="CE155" s="142"/>
      <c r="CF155" s="142"/>
      <c r="CG155" s="142"/>
      <c r="CH155" s="142"/>
      <c r="CI155" s="142"/>
      <c r="CJ155" s="142"/>
      <c r="CK155" s="142"/>
      <c r="CL155" s="142"/>
      <c r="CM155" s="142"/>
      <c r="CN155" s="142"/>
      <c r="CO155" s="142"/>
      <c r="CP155" s="142"/>
      <c r="CQ155" s="142"/>
      <c r="CR155" s="142"/>
      <c r="CS155" s="142"/>
      <c r="CT155" s="142"/>
      <c r="CU155" s="142"/>
      <c r="CV155" s="142"/>
      <c r="CW155" s="142"/>
      <c r="CX155" s="142"/>
      <c r="CY155" s="142"/>
      <c r="CZ155" s="142"/>
      <c r="DA155" s="142"/>
      <c r="DB155" s="142"/>
      <c r="DC155" s="142"/>
      <c r="DD155" s="142"/>
      <c r="DE155" s="142"/>
      <c r="DF155" s="142"/>
      <c r="DG155" s="142"/>
      <c r="DH155" s="142"/>
      <c r="DI155" s="142"/>
      <c r="DJ155" s="142"/>
      <c r="DK155" s="142"/>
      <c r="DL155" s="142"/>
      <c r="DM155" s="142"/>
      <c r="DN155" s="142"/>
      <c r="DO155" s="142"/>
      <c r="DP155" s="142"/>
      <c r="DQ155" s="142"/>
      <c r="DR155" s="142"/>
      <c r="DS155" s="142"/>
      <c r="DT155" s="142"/>
      <c r="DU155" s="142"/>
      <c r="DV155" s="142"/>
      <c r="DW155" s="142"/>
      <c r="DX155" s="142"/>
      <c r="DY155" s="142"/>
      <c r="DZ155" s="142"/>
      <c r="EA155" s="142"/>
      <c r="EB155" s="142"/>
      <c r="EC155" s="142"/>
      <c r="ED155" s="142"/>
      <c r="EE155" s="142"/>
      <c r="EF155" s="142"/>
      <c r="EG155" s="142"/>
      <c r="EH155" s="142"/>
      <c r="EI155" s="142"/>
      <c r="EJ155" s="142"/>
      <c r="EK155" s="142"/>
      <c r="EL155" s="142"/>
      <c r="EM155" s="142"/>
      <c r="EN155" s="142"/>
      <c r="EO155" s="142"/>
      <c r="EP155" s="142"/>
      <c r="EQ155" s="142"/>
      <c r="ER155" s="142"/>
      <c r="ES155" s="142"/>
      <c r="ET155" s="142"/>
      <c r="EU155" s="142"/>
      <c r="EV155" s="142"/>
      <c r="EW155" s="142"/>
      <c r="EX155" s="142"/>
      <c r="EY155" s="142"/>
      <c r="EZ155" s="142"/>
    </row>
    <row r="156" spans="2:156" s="156" customFormat="1" x14ac:dyDescent="0.2">
      <c r="B156" s="135"/>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c r="CA156" s="142"/>
      <c r="CB156" s="142"/>
      <c r="CC156" s="142"/>
      <c r="CD156" s="142"/>
      <c r="CE156" s="142"/>
      <c r="CF156" s="142"/>
      <c r="CG156" s="142"/>
      <c r="CH156" s="142"/>
      <c r="CI156" s="142"/>
      <c r="CJ156" s="142"/>
      <c r="CK156" s="142"/>
      <c r="CL156" s="142"/>
      <c r="CM156" s="142"/>
      <c r="CN156" s="142"/>
      <c r="CO156" s="142"/>
      <c r="CP156" s="142"/>
      <c r="CQ156" s="142"/>
      <c r="CR156" s="142"/>
      <c r="CS156" s="142"/>
      <c r="CT156" s="142"/>
      <c r="CU156" s="142"/>
      <c r="CV156" s="142"/>
      <c r="CW156" s="142"/>
      <c r="CX156" s="142"/>
      <c r="CY156" s="142"/>
      <c r="CZ156" s="142"/>
      <c r="DA156" s="142"/>
      <c r="DB156" s="142"/>
      <c r="DC156" s="142"/>
      <c r="DD156" s="142"/>
      <c r="DE156" s="142"/>
      <c r="DF156" s="142"/>
      <c r="DG156" s="142"/>
      <c r="DH156" s="142"/>
      <c r="DI156" s="142"/>
      <c r="DJ156" s="142"/>
      <c r="DK156" s="142"/>
      <c r="DL156" s="142"/>
      <c r="DM156" s="142"/>
      <c r="DN156" s="142"/>
      <c r="DO156" s="142"/>
      <c r="DP156" s="142"/>
      <c r="DQ156" s="142"/>
      <c r="DR156" s="142"/>
      <c r="DS156" s="142"/>
      <c r="DT156" s="142"/>
      <c r="DU156" s="142"/>
      <c r="DV156" s="142"/>
      <c r="DW156" s="142"/>
      <c r="DX156" s="142"/>
      <c r="DY156" s="142"/>
      <c r="DZ156" s="142"/>
      <c r="EA156" s="142"/>
      <c r="EB156" s="142"/>
      <c r="EC156" s="142"/>
      <c r="ED156" s="142"/>
      <c r="EE156" s="142"/>
      <c r="EF156" s="142"/>
      <c r="EG156" s="142"/>
      <c r="EH156" s="142"/>
      <c r="EI156" s="142"/>
      <c r="EJ156" s="142"/>
      <c r="EK156" s="142"/>
      <c r="EL156" s="142"/>
      <c r="EM156" s="142"/>
      <c r="EN156" s="142"/>
      <c r="EO156" s="142"/>
      <c r="EP156" s="142"/>
      <c r="EQ156" s="142"/>
      <c r="ER156" s="142"/>
      <c r="ES156" s="142"/>
      <c r="ET156" s="142"/>
      <c r="EU156" s="142"/>
      <c r="EV156" s="142"/>
      <c r="EW156" s="142"/>
      <c r="EX156" s="142"/>
      <c r="EY156" s="142"/>
      <c r="EZ156" s="142"/>
    </row>
    <row r="157" spans="2:156" s="156" customFormat="1" x14ac:dyDescent="0.2">
      <c r="B157" s="135"/>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c r="BZ157" s="142"/>
      <c r="CA157" s="142"/>
      <c r="CB157" s="142"/>
      <c r="CC157" s="142"/>
      <c r="CD157" s="142"/>
      <c r="CE157" s="142"/>
      <c r="CF157" s="142"/>
      <c r="CG157" s="142"/>
      <c r="CH157" s="142"/>
      <c r="CI157" s="142"/>
      <c r="CJ157" s="142"/>
      <c r="CK157" s="142"/>
      <c r="CL157" s="142"/>
      <c r="CM157" s="142"/>
      <c r="CN157" s="142"/>
      <c r="CO157" s="142"/>
      <c r="CP157" s="142"/>
      <c r="CQ157" s="142"/>
      <c r="CR157" s="142"/>
      <c r="CS157" s="142"/>
      <c r="CT157" s="142"/>
      <c r="CU157" s="142"/>
      <c r="CV157" s="142"/>
      <c r="CW157" s="142"/>
      <c r="CX157" s="142"/>
      <c r="CY157" s="142"/>
      <c r="CZ157" s="142"/>
      <c r="DA157" s="142"/>
      <c r="DB157" s="142"/>
      <c r="DC157" s="142"/>
      <c r="DD157" s="142"/>
      <c r="DE157" s="142"/>
      <c r="DF157" s="142"/>
      <c r="DG157" s="142"/>
      <c r="DH157" s="142"/>
      <c r="DI157" s="142"/>
      <c r="DJ157" s="142"/>
      <c r="DK157" s="142"/>
      <c r="DL157" s="142"/>
      <c r="DM157" s="142"/>
      <c r="DN157" s="142"/>
      <c r="DO157" s="142"/>
      <c r="DP157" s="142"/>
      <c r="DQ157" s="142"/>
      <c r="DR157" s="142"/>
      <c r="DS157" s="142"/>
      <c r="DT157" s="142"/>
      <c r="DU157" s="142"/>
      <c r="DV157" s="142"/>
      <c r="DW157" s="142"/>
      <c r="DX157" s="142"/>
      <c r="DY157" s="142"/>
      <c r="DZ157" s="142"/>
      <c r="EA157" s="142"/>
      <c r="EB157" s="142"/>
      <c r="EC157" s="142"/>
      <c r="ED157" s="142"/>
      <c r="EE157" s="142"/>
      <c r="EF157" s="142"/>
      <c r="EG157" s="142"/>
      <c r="EH157" s="142"/>
      <c r="EI157" s="142"/>
      <c r="EJ157" s="142"/>
      <c r="EK157" s="142"/>
      <c r="EL157" s="142"/>
      <c r="EM157" s="142"/>
      <c r="EN157" s="142"/>
      <c r="EO157" s="142"/>
      <c r="EP157" s="142"/>
      <c r="EQ157" s="142"/>
      <c r="ER157" s="142"/>
      <c r="ES157" s="142"/>
      <c r="ET157" s="142"/>
      <c r="EU157" s="142"/>
      <c r="EV157" s="142"/>
      <c r="EW157" s="142"/>
      <c r="EX157" s="142"/>
      <c r="EY157" s="142"/>
      <c r="EZ157" s="142"/>
    </row>
    <row r="158" spans="2:156" s="156" customFormat="1" x14ac:dyDescent="0.2">
      <c r="B158" s="135"/>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c r="BZ158" s="142"/>
      <c r="CA158" s="142"/>
      <c r="CB158" s="142"/>
      <c r="CC158" s="142"/>
      <c r="CD158" s="142"/>
      <c r="CE158" s="142"/>
      <c r="CF158" s="142"/>
      <c r="CG158" s="142"/>
      <c r="CH158" s="142"/>
      <c r="CI158" s="142"/>
      <c r="CJ158" s="142"/>
      <c r="CK158" s="142"/>
      <c r="CL158" s="142"/>
      <c r="CM158" s="142"/>
      <c r="CN158" s="142"/>
      <c r="CO158" s="142"/>
      <c r="CP158" s="142"/>
      <c r="CQ158" s="142"/>
      <c r="CR158" s="142"/>
      <c r="CS158" s="142"/>
      <c r="CT158" s="142"/>
      <c r="CU158" s="142"/>
      <c r="CV158" s="142"/>
      <c r="CW158" s="142"/>
      <c r="CX158" s="142"/>
      <c r="CY158" s="142"/>
      <c r="CZ158" s="142"/>
      <c r="DA158" s="142"/>
      <c r="DB158" s="142"/>
      <c r="DC158" s="142"/>
      <c r="DD158" s="142"/>
      <c r="DE158" s="142"/>
      <c r="DF158" s="142"/>
      <c r="DG158" s="142"/>
      <c r="DH158" s="142"/>
      <c r="DI158" s="142"/>
      <c r="DJ158" s="142"/>
      <c r="DK158" s="142"/>
      <c r="DL158" s="142"/>
      <c r="DM158" s="142"/>
      <c r="DN158" s="142"/>
      <c r="DO158" s="142"/>
      <c r="DP158" s="142"/>
      <c r="DQ158" s="142"/>
      <c r="DR158" s="142"/>
      <c r="DS158" s="142"/>
      <c r="DT158" s="142"/>
      <c r="DU158" s="142"/>
      <c r="DV158" s="142"/>
      <c r="DW158" s="142"/>
      <c r="DX158" s="142"/>
      <c r="DY158" s="142"/>
      <c r="DZ158" s="142"/>
      <c r="EA158" s="142"/>
      <c r="EB158" s="142"/>
      <c r="EC158" s="142"/>
      <c r="ED158" s="142"/>
      <c r="EE158" s="142"/>
      <c r="EF158" s="142"/>
      <c r="EG158" s="142"/>
      <c r="EH158" s="142"/>
      <c r="EI158" s="142"/>
      <c r="EJ158" s="142"/>
      <c r="EK158" s="142"/>
      <c r="EL158" s="142"/>
      <c r="EM158" s="142"/>
      <c r="EN158" s="142"/>
      <c r="EO158" s="142"/>
      <c r="EP158" s="142"/>
      <c r="EQ158" s="142"/>
      <c r="ER158" s="142"/>
      <c r="ES158" s="142"/>
      <c r="ET158" s="142"/>
      <c r="EU158" s="142"/>
      <c r="EV158" s="142"/>
      <c r="EW158" s="142"/>
      <c r="EX158" s="142"/>
      <c r="EY158" s="142"/>
      <c r="EZ158" s="142"/>
    </row>
    <row r="159" spans="2:156" s="156" customFormat="1" x14ac:dyDescent="0.2">
      <c r="B159" s="135"/>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c r="CG159" s="142"/>
      <c r="CH159" s="142"/>
      <c r="CI159" s="142"/>
      <c r="CJ159" s="142"/>
      <c r="CK159" s="142"/>
      <c r="CL159" s="142"/>
      <c r="CM159" s="142"/>
      <c r="CN159" s="142"/>
      <c r="CO159" s="142"/>
      <c r="CP159" s="142"/>
      <c r="CQ159" s="142"/>
      <c r="CR159" s="142"/>
      <c r="CS159" s="142"/>
      <c r="CT159" s="142"/>
      <c r="CU159" s="142"/>
      <c r="CV159" s="142"/>
      <c r="CW159" s="142"/>
      <c r="CX159" s="142"/>
      <c r="CY159" s="142"/>
      <c r="CZ159" s="142"/>
      <c r="DA159" s="142"/>
      <c r="DB159" s="142"/>
      <c r="DC159" s="142"/>
      <c r="DD159" s="142"/>
      <c r="DE159" s="142"/>
      <c r="DF159" s="142"/>
      <c r="DG159" s="142"/>
      <c r="DH159" s="142"/>
      <c r="DI159" s="142"/>
      <c r="DJ159" s="142"/>
      <c r="DK159" s="142"/>
      <c r="DL159" s="142"/>
      <c r="DM159" s="142"/>
      <c r="DN159" s="142"/>
      <c r="DO159" s="142"/>
      <c r="DP159" s="142"/>
      <c r="DQ159" s="142"/>
      <c r="DR159" s="142"/>
      <c r="DS159" s="142"/>
      <c r="DT159" s="142"/>
      <c r="DU159" s="142"/>
      <c r="DV159" s="142"/>
      <c r="DW159" s="142"/>
      <c r="DX159" s="142"/>
      <c r="DY159" s="142"/>
      <c r="DZ159" s="142"/>
      <c r="EA159" s="142"/>
      <c r="EB159" s="142"/>
      <c r="EC159" s="142"/>
      <c r="ED159" s="142"/>
      <c r="EE159" s="142"/>
      <c r="EF159" s="142"/>
      <c r="EG159" s="142"/>
      <c r="EH159" s="142"/>
      <c r="EI159" s="142"/>
      <c r="EJ159" s="142"/>
      <c r="EK159" s="142"/>
      <c r="EL159" s="142"/>
      <c r="EM159" s="142"/>
      <c r="EN159" s="142"/>
      <c r="EO159" s="142"/>
      <c r="EP159" s="142"/>
      <c r="EQ159" s="142"/>
      <c r="ER159" s="142"/>
      <c r="ES159" s="142"/>
      <c r="ET159" s="142"/>
      <c r="EU159" s="142"/>
      <c r="EV159" s="142"/>
      <c r="EW159" s="142"/>
      <c r="EX159" s="142"/>
      <c r="EY159" s="142"/>
      <c r="EZ159" s="142"/>
    </row>
    <row r="160" spans="2:156" s="156" customFormat="1" x14ac:dyDescent="0.2">
      <c r="B160" s="135"/>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c r="CG160" s="142"/>
      <c r="CH160" s="142"/>
      <c r="CI160" s="142"/>
      <c r="CJ160" s="142"/>
      <c r="CK160" s="142"/>
      <c r="CL160" s="142"/>
      <c r="CM160" s="142"/>
      <c r="CN160" s="142"/>
      <c r="CO160" s="142"/>
      <c r="CP160" s="142"/>
      <c r="CQ160" s="142"/>
      <c r="CR160" s="142"/>
      <c r="CS160" s="142"/>
      <c r="CT160" s="142"/>
      <c r="CU160" s="142"/>
      <c r="CV160" s="142"/>
      <c r="CW160" s="142"/>
      <c r="CX160" s="142"/>
      <c r="CY160" s="142"/>
      <c r="CZ160" s="142"/>
      <c r="DA160" s="142"/>
      <c r="DB160" s="142"/>
      <c r="DC160" s="142"/>
      <c r="DD160" s="142"/>
      <c r="DE160" s="142"/>
      <c r="DF160" s="142"/>
      <c r="DG160" s="142"/>
      <c r="DH160" s="142"/>
      <c r="DI160" s="142"/>
      <c r="DJ160" s="142"/>
      <c r="DK160" s="142"/>
      <c r="DL160" s="142"/>
      <c r="DM160" s="142"/>
      <c r="DN160" s="142"/>
      <c r="DO160" s="142"/>
      <c r="DP160" s="142"/>
      <c r="DQ160" s="142"/>
      <c r="DR160" s="142"/>
      <c r="DS160" s="142"/>
      <c r="DT160" s="142"/>
      <c r="DU160" s="142"/>
      <c r="DV160" s="142"/>
      <c r="DW160" s="142"/>
      <c r="DX160" s="142"/>
      <c r="DY160" s="142"/>
      <c r="DZ160" s="142"/>
      <c r="EA160" s="142"/>
      <c r="EB160" s="142"/>
      <c r="EC160" s="142"/>
      <c r="ED160" s="142"/>
      <c r="EE160" s="142"/>
      <c r="EF160" s="142"/>
      <c r="EG160" s="142"/>
      <c r="EH160" s="142"/>
      <c r="EI160" s="142"/>
      <c r="EJ160" s="142"/>
      <c r="EK160" s="142"/>
      <c r="EL160" s="142"/>
      <c r="EM160" s="142"/>
      <c r="EN160" s="142"/>
      <c r="EO160" s="142"/>
      <c r="EP160" s="142"/>
      <c r="EQ160" s="142"/>
      <c r="ER160" s="142"/>
      <c r="ES160" s="142"/>
      <c r="ET160" s="142"/>
      <c r="EU160" s="142"/>
      <c r="EV160" s="142"/>
      <c r="EW160" s="142"/>
      <c r="EX160" s="142"/>
      <c r="EY160" s="142"/>
      <c r="EZ160" s="142"/>
    </row>
    <row r="161" spans="2:156" s="156" customFormat="1" x14ac:dyDescent="0.2">
      <c r="B161" s="135"/>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c r="CA161" s="142"/>
      <c r="CB161" s="142"/>
      <c r="CC161" s="142"/>
      <c r="CD161" s="142"/>
      <c r="CE161" s="142"/>
      <c r="CF161" s="142"/>
      <c r="CG161" s="142"/>
      <c r="CH161" s="142"/>
      <c r="CI161" s="142"/>
      <c r="CJ161" s="142"/>
      <c r="CK161" s="142"/>
      <c r="CL161" s="142"/>
      <c r="CM161" s="142"/>
      <c r="CN161" s="142"/>
      <c r="CO161" s="142"/>
      <c r="CP161" s="142"/>
      <c r="CQ161" s="142"/>
      <c r="CR161" s="142"/>
      <c r="CS161" s="142"/>
      <c r="CT161" s="142"/>
      <c r="CU161" s="142"/>
      <c r="CV161" s="142"/>
      <c r="CW161" s="142"/>
      <c r="CX161" s="142"/>
      <c r="CY161" s="142"/>
      <c r="CZ161" s="142"/>
      <c r="DA161" s="142"/>
      <c r="DB161" s="142"/>
      <c r="DC161" s="142"/>
      <c r="DD161" s="142"/>
      <c r="DE161" s="142"/>
      <c r="DF161" s="142"/>
      <c r="DG161" s="142"/>
      <c r="DH161" s="142"/>
      <c r="DI161" s="142"/>
      <c r="DJ161" s="142"/>
      <c r="DK161" s="142"/>
      <c r="DL161" s="142"/>
      <c r="DM161" s="142"/>
      <c r="DN161" s="142"/>
      <c r="DO161" s="142"/>
      <c r="DP161" s="142"/>
      <c r="DQ161" s="142"/>
      <c r="DR161" s="142"/>
      <c r="DS161" s="142"/>
      <c r="DT161" s="142"/>
      <c r="DU161" s="142"/>
      <c r="DV161" s="142"/>
      <c r="DW161" s="142"/>
      <c r="DX161" s="142"/>
      <c r="DY161" s="142"/>
      <c r="DZ161" s="142"/>
      <c r="EA161" s="142"/>
      <c r="EB161" s="142"/>
      <c r="EC161" s="142"/>
      <c r="ED161" s="142"/>
      <c r="EE161" s="142"/>
      <c r="EF161" s="142"/>
      <c r="EG161" s="142"/>
      <c r="EH161" s="142"/>
      <c r="EI161" s="142"/>
      <c r="EJ161" s="142"/>
      <c r="EK161" s="142"/>
      <c r="EL161" s="142"/>
      <c r="EM161" s="142"/>
      <c r="EN161" s="142"/>
      <c r="EO161" s="142"/>
      <c r="EP161" s="142"/>
      <c r="EQ161" s="142"/>
      <c r="ER161" s="142"/>
      <c r="ES161" s="142"/>
      <c r="ET161" s="142"/>
      <c r="EU161" s="142"/>
      <c r="EV161" s="142"/>
      <c r="EW161" s="142"/>
      <c r="EX161" s="142"/>
      <c r="EY161" s="142"/>
      <c r="EZ161" s="142"/>
    </row>
    <row r="162" spans="2:156" s="156" customFormat="1" x14ac:dyDescent="0.2">
      <c r="B162" s="135"/>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c r="CE162" s="142"/>
      <c r="CF162" s="142"/>
      <c r="CG162" s="142"/>
      <c r="CH162" s="142"/>
      <c r="CI162" s="142"/>
      <c r="CJ162" s="142"/>
      <c r="CK162" s="142"/>
      <c r="CL162" s="142"/>
      <c r="CM162" s="142"/>
      <c r="CN162" s="142"/>
      <c r="CO162" s="142"/>
      <c r="CP162" s="142"/>
      <c r="CQ162" s="142"/>
      <c r="CR162" s="142"/>
      <c r="CS162" s="142"/>
      <c r="CT162" s="142"/>
      <c r="CU162" s="142"/>
      <c r="CV162" s="142"/>
      <c r="CW162" s="142"/>
      <c r="CX162" s="142"/>
      <c r="CY162" s="142"/>
      <c r="CZ162" s="142"/>
      <c r="DA162" s="142"/>
      <c r="DB162" s="142"/>
      <c r="DC162" s="142"/>
      <c r="DD162" s="142"/>
      <c r="DE162" s="142"/>
      <c r="DF162" s="142"/>
      <c r="DG162" s="142"/>
      <c r="DH162" s="142"/>
      <c r="DI162" s="142"/>
      <c r="DJ162" s="142"/>
      <c r="DK162" s="142"/>
      <c r="DL162" s="142"/>
      <c r="DM162" s="142"/>
      <c r="DN162" s="142"/>
      <c r="DO162" s="142"/>
      <c r="DP162" s="142"/>
      <c r="DQ162" s="142"/>
      <c r="DR162" s="142"/>
      <c r="DS162" s="142"/>
      <c r="DT162" s="142"/>
      <c r="DU162" s="142"/>
      <c r="DV162" s="142"/>
      <c r="DW162" s="142"/>
      <c r="DX162" s="142"/>
      <c r="DY162" s="142"/>
      <c r="DZ162" s="142"/>
      <c r="EA162" s="142"/>
      <c r="EB162" s="142"/>
      <c r="EC162" s="142"/>
      <c r="ED162" s="142"/>
      <c r="EE162" s="142"/>
      <c r="EF162" s="142"/>
      <c r="EG162" s="142"/>
      <c r="EH162" s="142"/>
      <c r="EI162" s="142"/>
      <c r="EJ162" s="142"/>
      <c r="EK162" s="142"/>
      <c r="EL162" s="142"/>
      <c r="EM162" s="142"/>
      <c r="EN162" s="142"/>
      <c r="EO162" s="142"/>
      <c r="EP162" s="142"/>
      <c r="EQ162" s="142"/>
      <c r="ER162" s="142"/>
      <c r="ES162" s="142"/>
      <c r="ET162" s="142"/>
      <c r="EU162" s="142"/>
      <c r="EV162" s="142"/>
      <c r="EW162" s="142"/>
      <c r="EX162" s="142"/>
      <c r="EY162" s="142"/>
      <c r="EZ162" s="142"/>
    </row>
    <row r="163" spans="2:156" s="156" customFormat="1" x14ac:dyDescent="0.2">
      <c r="B163" s="135"/>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c r="CG163" s="142"/>
      <c r="CH163" s="142"/>
      <c r="CI163" s="142"/>
      <c r="CJ163" s="142"/>
      <c r="CK163" s="142"/>
      <c r="CL163" s="142"/>
      <c r="CM163" s="142"/>
      <c r="CN163" s="142"/>
      <c r="CO163" s="142"/>
      <c r="CP163" s="142"/>
      <c r="CQ163" s="142"/>
      <c r="CR163" s="142"/>
      <c r="CS163" s="142"/>
      <c r="CT163" s="142"/>
      <c r="CU163" s="142"/>
      <c r="CV163" s="142"/>
      <c r="CW163" s="142"/>
      <c r="CX163" s="142"/>
      <c r="CY163" s="142"/>
      <c r="CZ163" s="142"/>
      <c r="DA163" s="142"/>
      <c r="DB163" s="142"/>
      <c r="DC163" s="142"/>
      <c r="DD163" s="142"/>
      <c r="DE163" s="142"/>
      <c r="DF163" s="142"/>
      <c r="DG163" s="142"/>
      <c r="DH163" s="142"/>
      <c r="DI163" s="142"/>
      <c r="DJ163" s="142"/>
      <c r="DK163" s="142"/>
      <c r="DL163" s="142"/>
      <c r="DM163" s="142"/>
      <c r="DN163" s="142"/>
      <c r="DO163" s="142"/>
      <c r="DP163" s="142"/>
      <c r="DQ163" s="142"/>
      <c r="DR163" s="142"/>
      <c r="DS163" s="142"/>
      <c r="DT163" s="142"/>
      <c r="DU163" s="142"/>
      <c r="DV163" s="142"/>
      <c r="DW163" s="142"/>
      <c r="DX163" s="142"/>
      <c r="DY163" s="142"/>
      <c r="DZ163" s="142"/>
      <c r="EA163" s="142"/>
      <c r="EB163" s="142"/>
      <c r="EC163" s="142"/>
      <c r="ED163" s="142"/>
      <c r="EE163" s="142"/>
      <c r="EF163" s="142"/>
      <c r="EG163" s="142"/>
      <c r="EH163" s="142"/>
      <c r="EI163" s="142"/>
      <c r="EJ163" s="142"/>
      <c r="EK163" s="142"/>
      <c r="EL163" s="142"/>
      <c r="EM163" s="142"/>
      <c r="EN163" s="142"/>
      <c r="EO163" s="142"/>
      <c r="EP163" s="142"/>
      <c r="EQ163" s="142"/>
      <c r="ER163" s="142"/>
      <c r="ES163" s="142"/>
      <c r="ET163" s="142"/>
      <c r="EU163" s="142"/>
      <c r="EV163" s="142"/>
      <c r="EW163" s="142"/>
      <c r="EX163" s="142"/>
      <c r="EY163" s="142"/>
      <c r="EZ163" s="142"/>
    </row>
    <row r="164" spans="2:156" s="156" customFormat="1" x14ac:dyDescent="0.2">
      <c r="B164" s="135"/>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c r="CG164" s="142"/>
      <c r="CH164" s="142"/>
      <c r="CI164" s="142"/>
      <c r="CJ164" s="142"/>
      <c r="CK164" s="142"/>
      <c r="CL164" s="142"/>
      <c r="CM164" s="142"/>
      <c r="CN164" s="142"/>
      <c r="CO164" s="142"/>
      <c r="CP164" s="142"/>
      <c r="CQ164" s="142"/>
      <c r="CR164" s="142"/>
      <c r="CS164" s="142"/>
      <c r="CT164" s="142"/>
      <c r="CU164" s="142"/>
      <c r="CV164" s="142"/>
      <c r="CW164" s="142"/>
      <c r="CX164" s="142"/>
      <c r="CY164" s="142"/>
      <c r="CZ164" s="142"/>
      <c r="DA164" s="142"/>
      <c r="DB164" s="142"/>
      <c r="DC164" s="142"/>
      <c r="DD164" s="142"/>
      <c r="DE164" s="142"/>
      <c r="DF164" s="142"/>
      <c r="DG164" s="142"/>
      <c r="DH164" s="142"/>
      <c r="DI164" s="142"/>
      <c r="DJ164" s="142"/>
      <c r="DK164" s="142"/>
      <c r="DL164" s="142"/>
      <c r="DM164" s="142"/>
      <c r="DN164" s="142"/>
      <c r="DO164" s="142"/>
      <c r="DP164" s="142"/>
      <c r="DQ164" s="142"/>
      <c r="DR164" s="142"/>
      <c r="DS164" s="142"/>
      <c r="DT164" s="142"/>
      <c r="DU164" s="142"/>
      <c r="DV164" s="142"/>
      <c r="DW164" s="142"/>
      <c r="DX164" s="142"/>
      <c r="DY164" s="142"/>
      <c r="DZ164" s="142"/>
      <c r="EA164" s="142"/>
      <c r="EB164" s="142"/>
      <c r="EC164" s="142"/>
      <c r="ED164" s="142"/>
      <c r="EE164" s="142"/>
      <c r="EF164" s="142"/>
      <c r="EG164" s="142"/>
      <c r="EH164" s="142"/>
      <c r="EI164" s="142"/>
      <c r="EJ164" s="142"/>
      <c r="EK164" s="142"/>
      <c r="EL164" s="142"/>
      <c r="EM164" s="142"/>
      <c r="EN164" s="142"/>
      <c r="EO164" s="142"/>
      <c r="EP164" s="142"/>
      <c r="EQ164" s="142"/>
      <c r="ER164" s="142"/>
      <c r="ES164" s="142"/>
      <c r="ET164" s="142"/>
      <c r="EU164" s="142"/>
      <c r="EV164" s="142"/>
      <c r="EW164" s="142"/>
      <c r="EX164" s="142"/>
      <c r="EY164" s="142"/>
      <c r="EZ164" s="142"/>
    </row>
    <row r="165" spans="2:156" s="156" customFormat="1" x14ac:dyDescent="0.2">
      <c r="B165" s="135"/>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c r="CG165" s="142"/>
      <c r="CH165" s="142"/>
      <c r="CI165" s="142"/>
      <c r="CJ165" s="142"/>
      <c r="CK165" s="142"/>
      <c r="CL165" s="142"/>
      <c r="CM165" s="142"/>
      <c r="CN165" s="142"/>
      <c r="CO165" s="142"/>
      <c r="CP165" s="142"/>
      <c r="CQ165" s="142"/>
      <c r="CR165" s="142"/>
      <c r="CS165" s="142"/>
      <c r="CT165" s="142"/>
      <c r="CU165" s="142"/>
      <c r="CV165" s="142"/>
      <c r="CW165" s="142"/>
      <c r="CX165" s="142"/>
      <c r="CY165" s="142"/>
      <c r="CZ165" s="142"/>
      <c r="DA165" s="142"/>
      <c r="DB165" s="142"/>
      <c r="DC165" s="142"/>
      <c r="DD165" s="142"/>
      <c r="DE165" s="142"/>
      <c r="DF165" s="142"/>
      <c r="DG165" s="142"/>
      <c r="DH165" s="142"/>
      <c r="DI165" s="142"/>
      <c r="DJ165" s="142"/>
      <c r="DK165" s="142"/>
      <c r="DL165" s="142"/>
      <c r="DM165" s="142"/>
      <c r="DN165" s="142"/>
      <c r="DO165" s="142"/>
      <c r="DP165" s="142"/>
      <c r="DQ165" s="142"/>
      <c r="DR165" s="142"/>
      <c r="DS165" s="142"/>
      <c r="DT165" s="142"/>
      <c r="DU165" s="142"/>
      <c r="DV165" s="142"/>
      <c r="DW165" s="142"/>
      <c r="DX165" s="142"/>
      <c r="DY165" s="142"/>
      <c r="DZ165" s="142"/>
      <c r="EA165" s="142"/>
      <c r="EB165" s="142"/>
      <c r="EC165" s="142"/>
      <c r="ED165" s="142"/>
      <c r="EE165" s="142"/>
      <c r="EF165" s="142"/>
      <c r="EG165" s="142"/>
      <c r="EH165" s="142"/>
      <c r="EI165" s="142"/>
      <c r="EJ165" s="142"/>
      <c r="EK165" s="142"/>
      <c r="EL165" s="142"/>
      <c r="EM165" s="142"/>
      <c r="EN165" s="142"/>
      <c r="EO165" s="142"/>
      <c r="EP165" s="142"/>
      <c r="EQ165" s="142"/>
      <c r="ER165" s="142"/>
      <c r="ES165" s="142"/>
      <c r="ET165" s="142"/>
      <c r="EU165" s="142"/>
      <c r="EV165" s="142"/>
      <c r="EW165" s="142"/>
      <c r="EX165" s="142"/>
      <c r="EY165" s="142"/>
      <c r="EZ165" s="142"/>
    </row>
    <row r="166" spans="2:156" s="156" customFormat="1" x14ac:dyDescent="0.2">
      <c r="B166" s="135"/>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c r="CA166" s="142"/>
      <c r="CB166" s="142"/>
      <c r="CC166" s="142"/>
      <c r="CD166" s="142"/>
      <c r="CE166" s="142"/>
      <c r="CF166" s="142"/>
      <c r="CG166" s="142"/>
      <c r="CH166" s="142"/>
      <c r="CI166" s="142"/>
      <c r="CJ166" s="142"/>
      <c r="CK166" s="142"/>
      <c r="CL166" s="142"/>
      <c r="CM166" s="142"/>
      <c r="CN166" s="142"/>
      <c r="CO166" s="142"/>
      <c r="CP166" s="142"/>
      <c r="CQ166" s="142"/>
      <c r="CR166" s="142"/>
      <c r="CS166" s="142"/>
      <c r="CT166" s="142"/>
      <c r="CU166" s="142"/>
      <c r="CV166" s="142"/>
      <c r="CW166" s="142"/>
      <c r="CX166" s="142"/>
      <c r="CY166" s="142"/>
      <c r="CZ166" s="142"/>
      <c r="DA166" s="142"/>
      <c r="DB166" s="142"/>
      <c r="DC166" s="142"/>
      <c r="DD166" s="142"/>
      <c r="DE166" s="142"/>
      <c r="DF166" s="142"/>
      <c r="DG166" s="142"/>
      <c r="DH166" s="142"/>
      <c r="DI166" s="142"/>
      <c r="DJ166" s="142"/>
      <c r="DK166" s="142"/>
      <c r="DL166" s="142"/>
      <c r="DM166" s="142"/>
      <c r="DN166" s="142"/>
      <c r="DO166" s="142"/>
      <c r="DP166" s="142"/>
      <c r="DQ166" s="142"/>
      <c r="DR166" s="142"/>
      <c r="DS166" s="142"/>
      <c r="DT166" s="142"/>
      <c r="DU166" s="142"/>
      <c r="DV166" s="142"/>
      <c r="DW166" s="142"/>
      <c r="DX166" s="142"/>
      <c r="DY166" s="142"/>
      <c r="DZ166" s="142"/>
      <c r="EA166" s="142"/>
      <c r="EB166" s="142"/>
      <c r="EC166" s="142"/>
      <c r="ED166" s="142"/>
      <c r="EE166" s="142"/>
      <c r="EF166" s="142"/>
      <c r="EG166" s="142"/>
      <c r="EH166" s="142"/>
      <c r="EI166" s="142"/>
      <c r="EJ166" s="142"/>
      <c r="EK166" s="142"/>
      <c r="EL166" s="142"/>
      <c r="EM166" s="142"/>
      <c r="EN166" s="142"/>
      <c r="EO166" s="142"/>
      <c r="EP166" s="142"/>
      <c r="EQ166" s="142"/>
      <c r="ER166" s="142"/>
      <c r="ES166" s="142"/>
      <c r="ET166" s="142"/>
      <c r="EU166" s="142"/>
      <c r="EV166" s="142"/>
      <c r="EW166" s="142"/>
      <c r="EX166" s="142"/>
      <c r="EY166" s="142"/>
      <c r="EZ166" s="142"/>
    </row>
    <row r="167" spans="2:156" s="156" customFormat="1" x14ac:dyDescent="0.2">
      <c r="B167" s="135"/>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c r="CA167" s="142"/>
      <c r="CB167" s="142"/>
      <c r="CC167" s="142"/>
      <c r="CD167" s="142"/>
      <c r="CE167" s="142"/>
      <c r="CF167" s="142"/>
      <c r="CG167" s="142"/>
      <c r="CH167" s="142"/>
      <c r="CI167" s="142"/>
      <c r="CJ167" s="142"/>
      <c r="CK167" s="142"/>
      <c r="CL167" s="142"/>
      <c r="CM167" s="142"/>
      <c r="CN167" s="142"/>
      <c r="CO167" s="142"/>
      <c r="CP167" s="142"/>
      <c r="CQ167" s="142"/>
      <c r="CR167" s="142"/>
      <c r="CS167" s="142"/>
      <c r="CT167" s="142"/>
      <c r="CU167" s="142"/>
      <c r="CV167" s="142"/>
      <c r="CW167" s="142"/>
      <c r="CX167" s="142"/>
      <c r="CY167" s="142"/>
      <c r="CZ167" s="142"/>
      <c r="DA167" s="142"/>
      <c r="DB167" s="142"/>
      <c r="DC167" s="142"/>
      <c r="DD167" s="142"/>
      <c r="DE167" s="142"/>
      <c r="DF167" s="142"/>
      <c r="DG167" s="142"/>
      <c r="DH167" s="142"/>
      <c r="DI167" s="142"/>
      <c r="DJ167" s="142"/>
      <c r="DK167" s="142"/>
      <c r="DL167" s="142"/>
      <c r="DM167" s="142"/>
      <c r="DN167" s="142"/>
      <c r="DO167" s="142"/>
      <c r="DP167" s="142"/>
      <c r="DQ167" s="142"/>
      <c r="DR167" s="142"/>
      <c r="DS167" s="142"/>
      <c r="DT167" s="142"/>
      <c r="DU167" s="142"/>
      <c r="DV167" s="142"/>
      <c r="DW167" s="142"/>
      <c r="DX167" s="142"/>
      <c r="DY167" s="142"/>
      <c r="DZ167" s="142"/>
      <c r="EA167" s="142"/>
      <c r="EB167" s="142"/>
      <c r="EC167" s="142"/>
      <c r="ED167" s="142"/>
      <c r="EE167" s="142"/>
      <c r="EF167" s="142"/>
      <c r="EG167" s="142"/>
      <c r="EH167" s="142"/>
      <c r="EI167" s="142"/>
      <c r="EJ167" s="142"/>
      <c r="EK167" s="142"/>
      <c r="EL167" s="142"/>
      <c r="EM167" s="142"/>
      <c r="EN167" s="142"/>
      <c r="EO167" s="142"/>
      <c r="EP167" s="142"/>
      <c r="EQ167" s="142"/>
      <c r="ER167" s="142"/>
      <c r="ES167" s="142"/>
      <c r="ET167" s="142"/>
      <c r="EU167" s="142"/>
      <c r="EV167" s="142"/>
      <c r="EW167" s="142"/>
      <c r="EX167" s="142"/>
      <c r="EY167" s="142"/>
      <c r="EZ167" s="142"/>
    </row>
    <row r="168" spans="2:156" s="156" customFormat="1" x14ac:dyDescent="0.2">
      <c r="B168" s="135"/>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c r="CG168" s="142"/>
      <c r="CH168" s="142"/>
      <c r="CI168" s="142"/>
      <c r="CJ168" s="142"/>
      <c r="CK168" s="142"/>
      <c r="CL168" s="142"/>
      <c r="CM168" s="142"/>
      <c r="CN168" s="142"/>
      <c r="CO168" s="142"/>
      <c r="CP168" s="142"/>
      <c r="CQ168" s="142"/>
      <c r="CR168" s="142"/>
      <c r="CS168" s="142"/>
      <c r="CT168" s="142"/>
      <c r="CU168" s="142"/>
      <c r="CV168" s="142"/>
      <c r="CW168" s="142"/>
      <c r="CX168" s="142"/>
      <c r="CY168" s="142"/>
      <c r="CZ168" s="142"/>
      <c r="DA168" s="142"/>
      <c r="DB168" s="142"/>
      <c r="DC168" s="142"/>
      <c r="DD168" s="142"/>
      <c r="DE168" s="142"/>
      <c r="DF168" s="142"/>
      <c r="DG168" s="142"/>
      <c r="DH168" s="142"/>
      <c r="DI168" s="142"/>
      <c r="DJ168" s="142"/>
      <c r="DK168" s="142"/>
      <c r="DL168" s="142"/>
      <c r="DM168" s="142"/>
      <c r="DN168" s="142"/>
      <c r="DO168" s="142"/>
      <c r="DP168" s="142"/>
      <c r="DQ168" s="142"/>
      <c r="DR168" s="142"/>
      <c r="DS168" s="142"/>
      <c r="DT168" s="142"/>
      <c r="DU168" s="142"/>
      <c r="DV168" s="142"/>
      <c r="DW168" s="142"/>
      <c r="DX168" s="142"/>
      <c r="DY168" s="142"/>
      <c r="DZ168" s="142"/>
      <c r="EA168" s="142"/>
      <c r="EB168" s="142"/>
      <c r="EC168" s="142"/>
      <c r="ED168" s="142"/>
      <c r="EE168" s="142"/>
      <c r="EF168" s="142"/>
      <c r="EG168" s="142"/>
      <c r="EH168" s="142"/>
      <c r="EI168" s="142"/>
      <c r="EJ168" s="142"/>
      <c r="EK168" s="142"/>
      <c r="EL168" s="142"/>
      <c r="EM168" s="142"/>
      <c r="EN168" s="142"/>
      <c r="EO168" s="142"/>
      <c r="EP168" s="142"/>
      <c r="EQ168" s="142"/>
      <c r="ER168" s="142"/>
      <c r="ES168" s="142"/>
      <c r="ET168" s="142"/>
      <c r="EU168" s="142"/>
      <c r="EV168" s="142"/>
      <c r="EW168" s="142"/>
      <c r="EX168" s="142"/>
      <c r="EY168" s="142"/>
      <c r="EZ168" s="142"/>
    </row>
    <row r="169" spans="2:156" s="156" customFormat="1" x14ac:dyDescent="0.2">
      <c r="B169" s="135"/>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c r="CG169" s="142"/>
      <c r="CH169" s="142"/>
      <c r="CI169" s="142"/>
      <c r="CJ169" s="142"/>
      <c r="CK169" s="142"/>
      <c r="CL169" s="142"/>
      <c r="CM169" s="142"/>
      <c r="CN169" s="142"/>
      <c r="CO169" s="142"/>
      <c r="CP169" s="142"/>
      <c r="CQ169" s="142"/>
      <c r="CR169" s="142"/>
      <c r="CS169" s="142"/>
      <c r="CT169" s="142"/>
      <c r="CU169" s="142"/>
      <c r="CV169" s="142"/>
      <c r="CW169" s="142"/>
      <c r="CX169" s="142"/>
      <c r="CY169" s="142"/>
      <c r="CZ169" s="142"/>
      <c r="DA169" s="142"/>
      <c r="DB169" s="142"/>
      <c r="DC169" s="142"/>
      <c r="DD169" s="142"/>
      <c r="DE169" s="142"/>
      <c r="DF169" s="142"/>
      <c r="DG169" s="142"/>
      <c r="DH169" s="142"/>
      <c r="DI169" s="142"/>
      <c r="DJ169" s="142"/>
      <c r="DK169" s="142"/>
      <c r="DL169" s="142"/>
      <c r="DM169" s="142"/>
      <c r="DN169" s="142"/>
      <c r="DO169" s="142"/>
      <c r="DP169" s="142"/>
      <c r="DQ169" s="142"/>
      <c r="DR169" s="142"/>
      <c r="DS169" s="142"/>
      <c r="DT169" s="142"/>
      <c r="DU169" s="142"/>
      <c r="DV169" s="142"/>
      <c r="DW169" s="142"/>
      <c r="DX169" s="142"/>
      <c r="DY169" s="142"/>
      <c r="DZ169" s="142"/>
      <c r="EA169" s="142"/>
      <c r="EB169" s="142"/>
      <c r="EC169" s="142"/>
      <c r="ED169" s="142"/>
      <c r="EE169" s="142"/>
      <c r="EF169" s="142"/>
      <c r="EG169" s="142"/>
      <c r="EH169" s="142"/>
      <c r="EI169" s="142"/>
      <c r="EJ169" s="142"/>
      <c r="EK169" s="142"/>
      <c r="EL169" s="142"/>
      <c r="EM169" s="142"/>
      <c r="EN169" s="142"/>
      <c r="EO169" s="142"/>
      <c r="EP169" s="142"/>
      <c r="EQ169" s="142"/>
      <c r="ER169" s="142"/>
      <c r="ES169" s="142"/>
      <c r="ET169" s="142"/>
      <c r="EU169" s="142"/>
      <c r="EV169" s="142"/>
      <c r="EW169" s="142"/>
      <c r="EX169" s="142"/>
      <c r="EY169" s="142"/>
      <c r="EZ169" s="142"/>
    </row>
    <row r="170" spans="2:156" s="156" customFormat="1" x14ac:dyDescent="0.2">
      <c r="B170" s="135"/>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c r="CG170" s="142"/>
      <c r="CH170" s="142"/>
      <c r="CI170" s="142"/>
      <c r="CJ170" s="142"/>
      <c r="CK170" s="142"/>
      <c r="CL170" s="142"/>
      <c r="CM170" s="142"/>
      <c r="CN170" s="142"/>
      <c r="CO170" s="142"/>
      <c r="CP170" s="142"/>
      <c r="CQ170" s="142"/>
      <c r="CR170" s="142"/>
      <c r="CS170" s="142"/>
      <c r="CT170" s="142"/>
      <c r="CU170" s="142"/>
      <c r="CV170" s="142"/>
      <c r="CW170" s="142"/>
      <c r="CX170" s="142"/>
      <c r="CY170" s="142"/>
      <c r="CZ170" s="142"/>
      <c r="DA170" s="142"/>
      <c r="DB170" s="142"/>
      <c r="DC170" s="142"/>
      <c r="DD170" s="142"/>
      <c r="DE170" s="142"/>
      <c r="DF170" s="142"/>
      <c r="DG170" s="142"/>
      <c r="DH170" s="142"/>
      <c r="DI170" s="142"/>
      <c r="DJ170" s="142"/>
      <c r="DK170" s="142"/>
      <c r="DL170" s="142"/>
      <c r="DM170" s="142"/>
      <c r="DN170" s="142"/>
      <c r="DO170" s="142"/>
      <c r="DP170" s="142"/>
      <c r="DQ170" s="142"/>
      <c r="DR170" s="142"/>
      <c r="DS170" s="142"/>
      <c r="DT170" s="142"/>
      <c r="DU170" s="142"/>
      <c r="DV170" s="142"/>
      <c r="DW170" s="142"/>
      <c r="DX170" s="142"/>
      <c r="DY170" s="142"/>
      <c r="DZ170" s="142"/>
      <c r="EA170" s="142"/>
      <c r="EB170" s="142"/>
      <c r="EC170" s="142"/>
      <c r="ED170" s="142"/>
      <c r="EE170" s="142"/>
      <c r="EF170" s="142"/>
      <c r="EG170" s="142"/>
      <c r="EH170" s="142"/>
      <c r="EI170" s="142"/>
      <c r="EJ170" s="142"/>
      <c r="EK170" s="142"/>
      <c r="EL170" s="142"/>
      <c r="EM170" s="142"/>
      <c r="EN170" s="142"/>
      <c r="EO170" s="142"/>
      <c r="EP170" s="142"/>
      <c r="EQ170" s="142"/>
      <c r="ER170" s="142"/>
      <c r="ES170" s="142"/>
      <c r="ET170" s="142"/>
      <c r="EU170" s="142"/>
      <c r="EV170" s="142"/>
      <c r="EW170" s="142"/>
      <c r="EX170" s="142"/>
      <c r="EY170" s="142"/>
      <c r="EZ170" s="142"/>
    </row>
    <row r="171" spans="2:156" s="156" customFormat="1" x14ac:dyDescent="0.2">
      <c r="B171" s="135"/>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c r="CG171" s="142"/>
      <c r="CH171" s="142"/>
      <c r="CI171" s="142"/>
      <c r="CJ171" s="142"/>
      <c r="CK171" s="142"/>
      <c r="CL171" s="142"/>
      <c r="CM171" s="142"/>
      <c r="CN171" s="142"/>
      <c r="CO171" s="142"/>
      <c r="CP171" s="142"/>
      <c r="CQ171" s="142"/>
      <c r="CR171" s="142"/>
      <c r="CS171" s="142"/>
      <c r="CT171" s="142"/>
      <c r="CU171" s="142"/>
      <c r="CV171" s="142"/>
      <c r="CW171" s="142"/>
      <c r="CX171" s="142"/>
      <c r="CY171" s="142"/>
      <c r="CZ171" s="142"/>
      <c r="DA171" s="142"/>
      <c r="DB171" s="142"/>
      <c r="DC171" s="142"/>
      <c r="DD171" s="142"/>
      <c r="DE171" s="142"/>
      <c r="DF171" s="142"/>
      <c r="DG171" s="142"/>
      <c r="DH171" s="142"/>
      <c r="DI171" s="142"/>
      <c r="DJ171" s="142"/>
      <c r="DK171" s="142"/>
      <c r="DL171" s="142"/>
      <c r="DM171" s="142"/>
      <c r="DN171" s="142"/>
      <c r="DO171" s="142"/>
      <c r="DP171" s="142"/>
      <c r="DQ171" s="142"/>
      <c r="DR171" s="142"/>
      <c r="DS171" s="142"/>
      <c r="DT171" s="142"/>
      <c r="DU171" s="142"/>
      <c r="DV171" s="142"/>
      <c r="DW171" s="142"/>
      <c r="DX171" s="142"/>
      <c r="DY171" s="142"/>
      <c r="DZ171" s="142"/>
      <c r="EA171" s="142"/>
      <c r="EB171" s="142"/>
      <c r="EC171" s="142"/>
      <c r="ED171" s="142"/>
      <c r="EE171" s="142"/>
      <c r="EF171" s="142"/>
      <c r="EG171" s="142"/>
      <c r="EH171" s="142"/>
      <c r="EI171" s="142"/>
      <c r="EJ171" s="142"/>
      <c r="EK171" s="142"/>
      <c r="EL171" s="142"/>
      <c r="EM171" s="142"/>
      <c r="EN171" s="142"/>
      <c r="EO171" s="142"/>
      <c r="EP171" s="142"/>
      <c r="EQ171" s="142"/>
      <c r="ER171" s="142"/>
      <c r="ES171" s="142"/>
      <c r="ET171" s="142"/>
      <c r="EU171" s="142"/>
      <c r="EV171" s="142"/>
      <c r="EW171" s="142"/>
      <c r="EX171" s="142"/>
      <c r="EY171" s="142"/>
      <c r="EZ171" s="142"/>
    </row>
    <row r="172" spans="2:156" s="156" customFormat="1" x14ac:dyDescent="0.2">
      <c r="B172" s="135"/>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c r="CG172" s="142"/>
      <c r="CH172" s="142"/>
      <c r="CI172" s="142"/>
      <c r="CJ172" s="142"/>
      <c r="CK172" s="142"/>
      <c r="CL172" s="142"/>
      <c r="CM172" s="142"/>
      <c r="CN172" s="142"/>
      <c r="CO172" s="142"/>
      <c r="CP172" s="142"/>
      <c r="CQ172" s="142"/>
      <c r="CR172" s="142"/>
      <c r="CS172" s="142"/>
      <c r="CT172" s="142"/>
      <c r="CU172" s="142"/>
      <c r="CV172" s="142"/>
      <c r="CW172" s="142"/>
      <c r="CX172" s="142"/>
      <c r="CY172" s="142"/>
      <c r="CZ172" s="142"/>
      <c r="DA172" s="142"/>
      <c r="DB172" s="142"/>
      <c r="DC172" s="142"/>
      <c r="DD172" s="142"/>
      <c r="DE172" s="142"/>
      <c r="DF172" s="142"/>
      <c r="DG172" s="142"/>
      <c r="DH172" s="142"/>
      <c r="DI172" s="142"/>
      <c r="DJ172" s="142"/>
      <c r="DK172" s="142"/>
      <c r="DL172" s="142"/>
      <c r="DM172" s="142"/>
      <c r="DN172" s="142"/>
      <c r="DO172" s="142"/>
      <c r="DP172" s="142"/>
      <c r="DQ172" s="142"/>
      <c r="DR172" s="142"/>
      <c r="DS172" s="142"/>
      <c r="DT172" s="142"/>
      <c r="DU172" s="142"/>
      <c r="DV172" s="142"/>
      <c r="DW172" s="142"/>
      <c r="DX172" s="142"/>
      <c r="DY172" s="142"/>
      <c r="DZ172" s="142"/>
      <c r="EA172" s="142"/>
      <c r="EB172" s="142"/>
      <c r="EC172" s="142"/>
      <c r="ED172" s="142"/>
      <c r="EE172" s="142"/>
      <c r="EF172" s="142"/>
      <c r="EG172" s="142"/>
      <c r="EH172" s="142"/>
      <c r="EI172" s="142"/>
      <c r="EJ172" s="142"/>
      <c r="EK172" s="142"/>
      <c r="EL172" s="142"/>
      <c r="EM172" s="142"/>
      <c r="EN172" s="142"/>
      <c r="EO172" s="142"/>
      <c r="EP172" s="142"/>
      <c r="EQ172" s="142"/>
      <c r="ER172" s="142"/>
      <c r="ES172" s="142"/>
      <c r="ET172" s="142"/>
      <c r="EU172" s="142"/>
      <c r="EV172" s="142"/>
      <c r="EW172" s="142"/>
      <c r="EX172" s="142"/>
      <c r="EY172" s="142"/>
      <c r="EZ172" s="142"/>
    </row>
    <row r="173" spans="2:156" s="156" customFormat="1" x14ac:dyDescent="0.2">
      <c r="B173" s="135"/>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c r="CG173" s="142"/>
      <c r="CH173" s="142"/>
      <c r="CI173" s="142"/>
      <c r="CJ173" s="142"/>
      <c r="CK173" s="142"/>
      <c r="CL173" s="142"/>
      <c r="CM173" s="142"/>
      <c r="CN173" s="142"/>
      <c r="CO173" s="142"/>
      <c r="CP173" s="142"/>
      <c r="CQ173" s="142"/>
      <c r="CR173" s="142"/>
      <c r="CS173" s="142"/>
      <c r="CT173" s="142"/>
      <c r="CU173" s="142"/>
      <c r="CV173" s="142"/>
      <c r="CW173" s="142"/>
      <c r="CX173" s="142"/>
      <c r="CY173" s="142"/>
      <c r="CZ173" s="142"/>
      <c r="DA173" s="142"/>
      <c r="DB173" s="142"/>
      <c r="DC173" s="142"/>
      <c r="DD173" s="142"/>
      <c r="DE173" s="142"/>
      <c r="DF173" s="142"/>
      <c r="DG173" s="142"/>
      <c r="DH173" s="142"/>
      <c r="DI173" s="142"/>
      <c r="DJ173" s="142"/>
      <c r="DK173" s="142"/>
      <c r="DL173" s="142"/>
      <c r="DM173" s="142"/>
      <c r="DN173" s="142"/>
      <c r="DO173" s="142"/>
      <c r="DP173" s="142"/>
      <c r="DQ173" s="142"/>
      <c r="DR173" s="142"/>
      <c r="DS173" s="142"/>
      <c r="DT173" s="142"/>
      <c r="DU173" s="142"/>
      <c r="DV173" s="142"/>
      <c r="DW173" s="142"/>
      <c r="DX173" s="142"/>
      <c r="DY173" s="142"/>
      <c r="DZ173" s="142"/>
      <c r="EA173" s="142"/>
      <c r="EB173" s="142"/>
      <c r="EC173" s="142"/>
      <c r="ED173" s="142"/>
      <c r="EE173" s="142"/>
      <c r="EF173" s="142"/>
      <c r="EG173" s="142"/>
      <c r="EH173" s="142"/>
      <c r="EI173" s="142"/>
      <c r="EJ173" s="142"/>
      <c r="EK173" s="142"/>
      <c r="EL173" s="142"/>
      <c r="EM173" s="142"/>
      <c r="EN173" s="142"/>
      <c r="EO173" s="142"/>
      <c r="EP173" s="142"/>
      <c r="EQ173" s="142"/>
      <c r="ER173" s="142"/>
      <c r="ES173" s="142"/>
      <c r="ET173" s="142"/>
      <c r="EU173" s="142"/>
      <c r="EV173" s="142"/>
      <c r="EW173" s="142"/>
      <c r="EX173" s="142"/>
      <c r="EY173" s="142"/>
      <c r="EZ173" s="142"/>
    </row>
    <row r="174" spans="2:156" s="156" customFormat="1" x14ac:dyDescent="0.2">
      <c r="B174" s="135"/>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c r="CG174" s="142"/>
      <c r="CH174" s="142"/>
      <c r="CI174" s="142"/>
      <c r="CJ174" s="142"/>
      <c r="CK174" s="142"/>
      <c r="CL174" s="142"/>
      <c r="CM174" s="142"/>
      <c r="CN174" s="142"/>
      <c r="CO174" s="142"/>
      <c r="CP174" s="142"/>
      <c r="CQ174" s="142"/>
      <c r="CR174" s="142"/>
      <c r="CS174" s="142"/>
      <c r="CT174" s="142"/>
      <c r="CU174" s="142"/>
      <c r="CV174" s="142"/>
      <c r="CW174" s="142"/>
      <c r="CX174" s="142"/>
      <c r="CY174" s="142"/>
      <c r="CZ174" s="142"/>
      <c r="DA174" s="142"/>
      <c r="DB174" s="142"/>
      <c r="DC174" s="142"/>
      <c r="DD174" s="142"/>
      <c r="DE174" s="142"/>
      <c r="DF174" s="142"/>
      <c r="DG174" s="142"/>
      <c r="DH174" s="142"/>
      <c r="DI174" s="142"/>
      <c r="DJ174" s="142"/>
      <c r="DK174" s="142"/>
      <c r="DL174" s="142"/>
      <c r="DM174" s="142"/>
      <c r="DN174" s="142"/>
      <c r="DO174" s="142"/>
      <c r="DP174" s="142"/>
      <c r="DQ174" s="142"/>
      <c r="DR174" s="142"/>
      <c r="DS174" s="142"/>
      <c r="DT174" s="142"/>
      <c r="DU174" s="142"/>
      <c r="DV174" s="142"/>
      <c r="DW174" s="142"/>
      <c r="DX174" s="142"/>
      <c r="DY174" s="142"/>
      <c r="DZ174" s="142"/>
      <c r="EA174" s="142"/>
      <c r="EB174" s="142"/>
      <c r="EC174" s="142"/>
      <c r="ED174" s="142"/>
      <c r="EE174" s="142"/>
      <c r="EF174" s="142"/>
      <c r="EG174" s="142"/>
      <c r="EH174" s="142"/>
      <c r="EI174" s="142"/>
      <c r="EJ174" s="142"/>
      <c r="EK174" s="142"/>
      <c r="EL174" s="142"/>
      <c r="EM174" s="142"/>
      <c r="EN174" s="142"/>
      <c r="EO174" s="142"/>
      <c r="EP174" s="142"/>
      <c r="EQ174" s="142"/>
      <c r="ER174" s="142"/>
      <c r="ES174" s="142"/>
      <c r="ET174" s="142"/>
      <c r="EU174" s="142"/>
      <c r="EV174" s="142"/>
      <c r="EW174" s="142"/>
      <c r="EX174" s="142"/>
      <c r="EY174" s="142"/>
      <c r="EZ174" s="142"/>
    </row>
    <row r="175" spans="2:156" s="156" customFormat="1" x14ac:dyDescent="0.2">
      <c r="B175" s="135"/>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c r="CG175" s="142"/>
      <c r="CH175" s="142"/>
      <c r="CI175" s="142"/>
      <c r="CJ175" s="142"/>
      <c r="CK175" s="142"/>
      <c r="CL175" s="142"/>
      <c r="CM175" s="142"/>
      <c r="CN175" s="142"/>
      <c r="CO175" s="142"/>
      <c r="CP175" s="142"/>
      <c r="CQ175" s="142"/>
      <c r="CR175" s="142"/>
      <c r="CS175" s="142"/>
      <c r="CT175" s="142"/>
      <c r="CU175" s="142"/>
      <c r="CV175" s="142"/>
      <c r="CW175" s="142"/>
      <c r="CX175" s="142"/>
      <c r="CY175" s="142"/>
      <c r="CZ175" s="142"/>
      <c r="DA175" s="142"/>
      <c r="DB175" s="142"/>
      <c r="DC175" s="142"/>
      <c r="DD175" s="142"/>
      <c r="DE175" s="142"/>
      <c r="DF175" s="142"/>
      <c r="DG175" s="142"/>
      <c r="DH175" s="142"/>
      <c r="DI175" s="142"/>
      <c r="DJ175" s="142"/>
      <c r="DK175" s="142"/>
      <c r="DL175" s="142"/>
      <c r="DM175" s="142"/>
      <c r="DN175" s="142"/>
      <c r="DO175" s="142"/>
      <c r="DP175" s="142"/>
      <c r="DQ175" s="142"/>
      <c r="DR175" s="142"/>
      <c r="DS175" s="142"/>
      <c r="DT175" s="142"/>
      <c r="DU175" s="142"/>
      <c r="DV175" s="142"/>
      <c r="DW175" s="142"/>
      <c r="DX175" s="142"/>
      <c r="DY175" s="142"/>
      <c r="DZ175" s="142"/>
      <c r="EA175" s="142"/>
      <c r="EB175" s="142"/>
      <c r="EC175" s="142"/>
      <c r="ED175" s="142"/>
      <c r="EE175" s="142"/>
      <c r="EF175" s="142"/>
      <c r="EG175" s="142"/>
      <c r="EH175" s="142"/>
      <c r="EI175" s="142"/>
      <c r="EJ175" s="142"/>
      <c r="EK175" s="142"/>
      <c r="EL175" s="142"/>
      <c r="EM175" s="142"/>
      <c r="EN175" s="142"/>
      <c r="EO175" s="142"/>
      <c r="EP175" s="142"/>
      <c r="EQ175" s="142"/>
      <c r="ER175" s="142"/>
      <c r="ES175" s="142"/>
      <c r="ET175" s="142"/>
      <c r="EU175" s="142"/>
      <c r="EV175" s="142"/>
      <c r="EW175" s="142"/>
      <c r="EX175" s="142"/>
      <c r="EY175" s="142"/>
      <c r="EZ175" s="142"/>
    </row>
    <row r="176" spans="2:156" s="156" customFormat="1" x14ac:dyDescent="0.2">
      <c r="B176" s="135"/>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c r="CG176" s="142"/>
      <c r="CH176" s="142"/>
      <c r="CI176" s="142"/>
      <c r="CJ176" s="142"/>
      <c r="CK176" s="142"/>
      <c r="CL176" s="142"/>
      <c r="CM176" s="142"/>
      <c r="CN176" s="142"/>
      <c r="CO176" s="142"/>
      <c r="CP176" s="142"/>
      <c r="CQ176" s="142"/>
      <c r="CR176" s="142"/>
      <c r="CS176" s="142"/>
      <c r="CT176" s="142"/>
      <c r="CU176" s="142"/>
      <c r="CV176" s="142"/>
      <c r="CW176" s="142"/>
      <c r="CX176" s="142"/>
      <c r="CY176" s="142"/>
      <c r="CZ176" s="142"/>
      <c r="DA176" s="142"/>
      <c r="DB176" s="142"/>
      <c r="DC176" s="142"/>
      <c r="DD176" s="142"/>
      <c r="DE176" s="142"/>
      <c r="DF176" s="142"/>
      <c r="DG176" s="142"/>
      <c r="DH176" s="142"/>
      <c r="DI176" s="142"/>
      <c r="DJ176" s="142"/>
      <c r="DK176" s="142"/>
      <c r="DL176" s="142"/>
      <c r="DM176" s="142"/>
      <c r="DN176" s="142"/>
      <c r="DO176" s="142"/>
      <c r="DP176" s="142"/>
      <c r="DQ176" s="142"/>
      <c r="DR176" s="142"/>
      <c r="DS176" s="142"/>
      <c r="DT176" s="142"/>
      <c r="DU176" s="142"/>
      <c r="DV176" s="142"/>
      <c r="DW176" s="142"/>
      <c r="DX176" s="142"/>
      <c r="DY176" s="142"/>
      <c r="DZ176" s="142"/>
      <c r="EA176" s="142"/>
      <c r="EB176" s="142"/>
      <c r="EC176" s="142"/>
      <c r="ED176" s="142"/>
      <c r="EE176" s="142"/>
      <c r="EF176" s="142"/>
      <c r="EG176" s="142"/>
      <c r="EH176" s="142"/>
      <c r="EI176" s="142"/>
      <c r="EJ176" s="142"/>
      <c r="EK176" s="142"/>
      <c r="EL176" s="142"/>
      <c r="EM176" s="142"/>
      <c r="EN176" s="142"/>
      <c r="EO176" s="142"/>
      <c r="EP176" s="142"/>
      <c r="EQ176" s="142"/>
      <c r="ER176" s="142"/>
      <c r="ES176" s="142"/>
      <c r="ET176" s="142"/>
      <c r="EU176" s="142"/>
      <c r="EV176" s="142"/>
      <c r="EW176" s="142"/>
      <c r="EX176" s="142"/>
      <c r="EY176" s="142"/>
      <c r="EZ176" s="142"/>
    </row>
    <row r="177" spans="2:156" s="156" customFormat="1" x14ac:dyDescent="0.2">
      <c r="B177" s="135"/>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c r="CG177" s="142"/>
      <c r="CH177" s="142"/>
      <c r="CI177" s="142"/>
      <c r="CJ177" s="142"/>
      <c r="CK177" s="142"/>
      <c r="CL177" s="142"/>
      <c r="CM177" s="142"/>
      <c r="CN177" s="142"/>
      <c r="CO177" s="142"/>
      <c r="CP177" s="142"/>
      <c r="CQ177" s="142"/>
      <c r="CR177" s="142"/>
      <c r="CS177" s="142"/>
      <c r="CT177" s="142"/>
      <c r="CU177" s="142"/>
      <c r="CV177" s="142"/>
      <c r="CW177" s="142"/>
      <c r="CX177" s="142"/>
      <c r="CY177" s="142"/>
      <c r="CZ177" s="142"/>
      <c r="DA177" s="142"/>
      <c r="DB177" s="142"/>
      <c r="DC177" s="142"/>
      <c r="DD177" s="142"/>
      <c r="DE177" s="142"/>
      <c r="DF177" s="142"/>
      <c r="DG177" s="142"/>
      <c r="DH177" s="142"/>
      <c r="DI177" s="142"/>
      <c r="DJ177" s="142"/>
      <c r="DK177" s="142"/>
      <c r="DL177" s="142"/>
      <c r="DM177" s="142"/>
      <c r="DN177" s="142"/>
      <c r="DO177" s="142"/>
      <c r="DP177" s="142"/>
      <c r="DQ177" s="142"/>
      <c r="DR177" s="142"/>
      <c r="DS177" s="142"/>
      <c r="DT177" s="142"/>
      <c r="DU177" s="142"/>
      <c r="DV177" s="142"/>
      <c r="DW177" s="142"/>
      <c r="DX177" s="142"/>
      <c r="DY177" s="142"/>
      <c r="DZ177" s="142"/>
      <c r="EA177" s="142"/>
      <c r="EB177" s="142"/>
      <c r="EC177" s="142"/>
      <c r="ED177" s="142"/>
      <c r="EE177" s="142"/>
      <c r="EF177" s="142"/>
      <c r="EG177" s="142"/>
      <c r="EH177" s="142"/>
      <c r="EI177" s="142"/>
      <c r="EJ177" s="142"/>
      <c r="EK177" s="142"/>
      <c r="EL177" s="142"/>
      <c r="EM177" s="142"/>
      <c r="EN177" s="142"/>
      <c r="EO177" s="142"/>
      <c r="EP177" s="142"/>
      <c r="EQ177" s="142"/>
      <c r="ER177" s="142"/>
      <c r="ES177" s="142"/>
      <c r="ET177" s="142"/>
      <c r="EU177" s="142"/>
      <c r="EV177" s="142"/>
      <c r="EW177" s="142"/>
      <c r="EX177" s="142"/>
      <c r="EY177" s="142"/>
      <c r="EZ177" s="142"/>
    </row>
    <row r="178" spans="2:156" s="156" customFormat="1" x14ac:dyDescent="0.2">
      <c r="B178" s="135"/>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c r="CG178" s="142"/>
      <c r="CH178" s="142"/>
      <c r="CI178" s="142"/>
      <c r="CJ178" s="142"/>
      <c r="CK178" s="142"/>
      <c r="CL178" s="142"/>
      <c r="CM178" s="142"/>
      <c r="CN178" s="142"/>
      <c r="CO178" s="142"/>
      <c r="CP178" s="142"/>
      <c r="CQ178" s="142"/>
      <c r="CR178" s="142"/>
      <c r="CS178" s="142"/>
      <c r="CT178" s="142"/>
      <c r="CU178" s="142"/>
      <c r="CV178" s="142"/>
      <c r="CW178" s="142"/>
      <c r="CX178" s="142"/>
      <c r="CY178" s="142"/>
      <c r="CZ178" s="142"/>
      <c r="DA178" s="142"/>
      <c r="DB178" s="142"/>
      <c r="DC178" s="142"/>
      <c r="DD178" s="142"/>
      <c r="DE178" s="142"/>
      <c r="DF178" s="142"/>
      <c r="DG178" s="142"/>
      <c r="DH178" s="142"/>
      <c r="DI178" s="142"/>
      <c r="DJ178" s="142"/>
      <c r="DK178" s="142"/>
      <c r="DL178" s="142"/>
      <c r="DM178" s="142"/>
      <c r="DN178" s="142"/>
      <c r="DO178" s="142"/>
      <c r="DP178" s="142"/>
      <c r="DQ178" s="142"/>
      <c r="DR178" s="142"/>
      <c r="DS178" s="142"/>
      <c r="DT178" s="142"/>
      <c r="DU178" s="142"/>
      <c r="DV178" s="142"/>
      <c r="DW178" s="142"/>
      <c r="DX178" s="142"/>
      <c r="DY178" s="142"/>
      <c r="DZ178" s="142"/>
      <c r="EA178" s="142"/>
      <c r="EB178" s="142"/>
      <c r="EC178" s="142"/>
      <c r="ED178" s="142"/>
      <c r="EE178" s="142"/>
      <c r="EF178" s="142"/>
      <c r="EG178" s="142"/>
      <c r="EH178" s="142"/>
      <c r="EI178" s="142"/>
      <c r="EJ178" s="142"/>
      <c r="EK178" s="142"/>
      <c r="EL178" s="142"/>
      <c r="EM178" s="142"/>
      <c r="EN178" s="142"/>
      <c r="EO178" s="142"/>
      <c r="EP178" s="142"/>
      <c r="EQ178" s="142"/>
      <c r="ER178" s="142"/>
      <c r="ES178" s="142"/>
      <c r="ET178" s="142"/>
      <c r="EU178" s="142"/>
      <c r="EV178" s="142"/>
      <c r="EW178" s="142"/>
      <c r="EX178" s="142"/>
      <c r="EY178" s="142"/>
      <c r="EZ178" s="142"/>
    </row>
    <row r="179" spans="2:156" s="156" customFormat="1" x14ac:dyDescent="0.2">
      <c r="B179" s="135"/>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c r="CG179" s="142"/>
      <c r="CH179" s="142"/>
      <c r="CI179" s="142"/>
      <c r="CJ179" s="142"/>
      <c r="CK179" s="142"/>
      <c r="CL179" s="142"/>
      <c r="CM179" s="142"/>
      <c r="CN179" s="142"/>
      <c r="CO179" s="142"/>
      <c r="CP179" s="142"/>
      <c r="CQ179" s="142"/>
      <c r="CR179" s="142"/>
      <c r="CS179" s="142"/>
      <c r="CT179" s="142"/>
      <c r="CU179" s="142"/>
      <c r="CV179" s="142"/>
      <c r="CW179" s="142"/>
      <c r="CX179" s="142"/>
      <c r="CY179" s="142"/>
      <c r="CZ179" s="142"/>
      <c r="DA179" s="142"/>
      <c r="DB179" s="142"/>
      <c r="DC179" s="142"/>
      <c r="DD179" s="142"/>
      <c r="DE179" s="142"/>
      <c r="DF179" s="142"/>
      <c r="DG179" s="142"/>
      <c r="DH179" s="142"/>
      <c r="DI179" s="142"/>
      <c r="DJ179" s="142"/>
      <c r="DK179" s="142"/>
      <c r="DL179" s="142"/>
      <c r="DM179" s="142"/>
      <c r="DN179" s="142"/>
      <c r="DO179" s="142"/>
      <c r="DP179" s="142"/>
      <c r="DQ179" s="142"/>
      <c r="DR179" s="142"/>
      <c r="DS179" s="142"/>
      <c r="DT179" s="142"/>
      <c r="DU179" s="142"/>
      <c r="DV179" s="142"/>
      <c r="DW179" s="142"/>
      <c r="DX179" s="142"/>
      <c r="DY179" s="142"/>
      <c r="DZ179" s="142"/>
      <c r="EA179" s="142"/>
      <c r="EB179" s="142"/>
      <c r="EC179" s="142"/>
      <c r="ED179" s="142"/>
      <c r="EE179" s="142"/>
      <c r="EF179" s="142"/>
      <c r="EG179" s="142"/>
      <c r="EH179" s="142"/>
      <c r="EI179" s="142"/>
      <c r="EJ179" s="142"/>
      <c r="EK179" s="142"/>
      <c r="EL179" s="142"/>
      <c r="EM179" s="142"/>
      <c r="EN179" s="142"/>
      <c r="EO179" s="142"/>
      <c r="EP179" s="142"/>
      <c r="EQ179" s="142"/>
      <c r="ER179" s="142"/>
      <c r="ES179" s="142"/>
      <c r="ET179" s="142"/>
      <c r="EU179" s="142"/>
      <c r="EV179" s="142"/>
      <c r="EW179" s="142"/>
      <c r="EX179" s="142"/>
      <c r="EY179" s="142"/>
      <c r="EZ179" s="142"/>
    </row>
    <row r="180" spans="2:156" s="156" customFormat="1" x14ac:dyDescent="0.2">
      <c r="B180" s="135"/>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c r="CG180" s="142"/>
      <c r="CH180" s="142"/>
      <c r="CI180" s="142"/>
      <c r="CJ180" s="142"/>
      <c r="CK180" s="142"/>
      <c r="CL180" s="142"/>
      <c r="CM180" s="142"/>
      <c r="CN180" s="142"/>
      <c r="CO180" s="142"/>
      <c r="CP180" s="142"/>
      <c r="CQ180" s="142"/>
      <c r="CR180" s="142"/>
      <c r="CS180" s="142"/>
      <c r="CT180" s="142"/>
      <c r="CU180" s="142"/>
      <c r="CV180" s="142"/>
      <c r="CW180" s="142"/>
      <c r="CX180" s="142"/>
      <c r="CY180" s="142"/>
      <c r="CZ180" s="142"/>
      <c r="DA180" s="142"/>
      <c r="DB180" s="142"/>
      <c r="DC180" s="142"/>
      <c r="DD180" s="142"/>
      <c r="DE180" s="142"/>
      <c r="DF180" s="142"/>
      <c r="DG180" s="142"/>
      <c r="DH180" s="142"/>
      <c r="DI180" s="142"/>
      <c r="DJ180" s="142"/>
      <c r="DK180" s="142"/>
      <c r="DL180" s="142"/>
      <c r="DM180" s="142"/>
      <c r="DN180" s="142"/>
      <c r="DO180" s="142"/>
      <c r="DP180" s="142"/>
      <c r="DQ180" s="142"/>
      <c r="DR180" s="142"/>
      <c r="DS180" s="142"/>
      <c r="DT180" s="142"/>
      <c r="DU180" s="142"/>
      <c r="DV180" s="142"/>
      <c r="DW180" s="142"/>
      <c r="DX180" s="142"/>
      <c r="DY180" s="142"/>
      <c r="DZ180" s="142"/>
      <c r="EA180" s="142"/>
      <c r="EB180" s="142"/>
      <c r="EC180" s="142"/>
      <c r="ED180" s="142"/>
      <c r="EE180" s="142"/>
      <c r="EF180" s="142"/>
      <c r="EG180" s="142"/>
      <c r="EH180" s="142"/>
      <c r="EI180" s="142"/>
      <c r="EJ180" s="142"/>
      <c r="EK180" s="142"/>
      <c r="EL180" s="142"/>
      <c r="EM180" s="142"/>
      <c r="EN180" s="142"/>
      <c r="EO180" s="142"/>
      <c r="EP180" s="142"/>
      <c r="EQ180" s="142"/>
      <c r="ER180" s="142"/>
      <c r="ES180" s="142"/>
      <c r="ET180" s="142"/>
      <c r="EU180" s="142"/>
      <c r="EV180" s="142"/>
      <c r="EW180" s="142"/>
      <c r="EX180" s="142"/>
      <c r="EY180" s="142"/>
      <c r="EZ180" s="142"/>
    </row>
    <row r="181" spans="2:156" s="156" customFormat="1" x14ac:dyDescent="0.2">
      <c r="B181" s="135"/>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c r="CG181" s="142"/>
      <c r="CH181" s="142"/>
      <c r="CI181" s="142"/>
      <c r="CJ181" s="142"/>
      <c r="CK181" s="142"/>
      <c r="CL181" s="142"/>
      <c r="CM181" s="142"/>
      <c r="CN181" s="142"/>
      <c r="CO181" s="142"/>
      <c r="CP181" s="142"/>
      <c r="CQ181" s="142"/>
      <c r="CR181" s="142"/>
      <c r="CS181" s="142"/>
      <c r="CT181" s="142"/>
      <c r="CU181" s="142"/>
      <c r="CV181" s="142"/>
      <c r="CW181" s="142"/>
      <c r="CX181" s="142"/>
      <c r="CY181" s="142"/>
      <c r="CZ181" s="142"/>
      <c r="DA181" s="142"/>
      <c r="DB181" s="142"/>
      <c r="DC181" s="142"/>
      <c r="DD181" s="142"/>
      <c r="DE181" s="142"/>
      <c r="DF181" s="142"/>
      <c r="DG181" s="142"/>
      <c r="DH181" s="142"/>
      <c r="DI181" s="142"/>
      <c r="DJ181" s="142"/>
      <c r="DK181" s="142"/>
      <c r="DL181" s="142"/>
      <c r="DM181" s="142"/>
      <c r="DN181" s="142"/>
      <c r="DO181" s="142"/>
      <c r="DP181" s="142"/>
      <c r="DQ181" s="142"/>
      <c r="DR181" s="142"/>
      <c r="DS181" s="142"/>
      <c r="DT181" s="142"/>
      <c r="DU181" s="142"/>
      <c r="DV181" s="142"/>
      <c r="DW181" s="142"/>
      <c r="DX181" s="142"/>
      <c r="DY181" s="142"/>
      <c r="DZ181" s="142"/>
      <c r="EA181" s="142"/>
      <c r="EB181" s="142"/>
      <c r="EC181" s="142"/>
      <c r="ED181" s="142"/>
      <c r="EE181" s="142"/>
      <c r="EF181" s="142"/>
      <c r="EG181" s="142"/>
      <c r="EH181" s="142"/>
      <c r="EI181" s="142"/>
      <c r="EJ181" s="142"/>
      <c r="EK181" s="142"/>
      <c r="EL181" s="142"/>
      <c r="EM181" s="142"/>
      <c r="EN181" s="142"/>
      <c r="EO181" s="142"/>
      <c r="EP181" s="142"/>
      <c r="EQ181" s="142"/>
      <c r="ER181" s="142"/>
      <c r="ES181" s="142"/>
      <c r="ET181" s="142"/>
      <c r="EU181" s="142"/>
      <c r="EV181" s="142"/>
      <c r="EW181" s="142"/>
      <c r="EX181" s="142"/>
      <c r="EY181" s="142"/>
      <c r="EZ181" s="142"/>
    </row>
    <row r="182" spans="2:156" s="156" customFormat="1" x14ac:dyDescent="0.2">
      <c r="B182" s="135"/>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c r="CG182" s="142"/>
      <c r="CH182" s="142"/>
      <c r="CI182" s="142"/>
      <c r="CJ182" s="142"/>
      <c r="CK182" s="142"/>
      <c r="CL182" s="142"/>
      <c r="CM182" s="142"/>
      <c r="CN182" s="142"/>
      <c r="CO182" s="142"/>
      <c r="CP182" s="142"/>
      <c r="CQ182" s="142"/>
      <c r="CR182" s="142"/>
      <c r="CS182" s="142"/>
      <c r="CT182" s="142"/>
      <c r="CU182" s="142"/>
      <c r="CV182" s="142"/>
      <c r="CW182" s="142"/>
      <c r="CX182" s="142"/>
      <c r="CY182" s="142"/>
      <c r="CZ182" s="142"/>
      <c r="DA182" s="142"/>
      <c r="DB182" s="142"/>
      <c r="DC182" s="142"/>
      <c r="DD182" s="142"/>
      <c r="DE182" s="142"/>
      <c r="DF182" s="142"/>
      <c r="DG182" s="142"/>
      <c r="DH182" s="142"/>
      <c r="DI182" s="142"/>
      <c r="DJ182" s="142"/>
      <c r="DK182" s="142"/>
      <c r="DL182" s="142"/>
      <c r="DM182" s="142"/>
      <c r="DN182" s="142"/>
      <c r="DO182" s="142"/>
      <c r="DP182" s="142"/>
      <c r="DQ182" s="142"/>
      <c r="DR182" s="142"/>
      <c r="DS182" s="142"/>
      <c r="DT182" s="142"/>
      <c r="DU182" s="142"/>
      <c r="DV182" s="142"/>
      <c r="DW182" s="142"/>
      <c r="DX182" s="142"/>
      <c r="DY182" s="142"/>
      <c r="DZ182" s="142"/>
      <c r="EA182" s="142"/>
      <c r="EB182" s="142"/>
      <c r="EC182" s="142"/>
      <c r="ED182" s="142"/>
      <c r="EE182" s="142"/>
      <c r="EF182" s="142"/>
      <c r="EG182" s="142"/>
      <c r="EH182" s="142"/>
      <c r="EI182" s="142"/>
      <c r="EJ182" s="142"/>
      <c r="EK182" s="142"/>
      <c r="EL182" s="142"/>
      <c r="EM182" s="142"/>
      <c r="EN182" s="142"/>
      <c r="EO182" s="142"/>
      <c r="EP182" s="142"/>
      <c r="EQ182" s="142"/>
      <c r="ER182" s="142"/>
      <c r="ES182" s="142"/>
      <c r="ET182" s="142"/>
      <c r="EU182" s="142"/>
      <c r="EV182" s="142"/>
      <c r="EW182" s="142"/>
      <c r="EX182" s="142"/>
      <c r="EY182" s="142"/>
      <c r="EZ182" s="142"/>
    </row>
    <row r="183" spans="2:156" s="156" customFormat="1" x14ac:dyDescent="0.2">
      <c r="B183" s="135"/>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c r="CG183" s="142"/>
      <c r="CH183" s="142"/>
      <c r="CI183" s="142"/>
      <c r="CJ183" s="142"/>
      <c r="CK183" s="142"/>
      <c r="CL183" s="142"/>
      <c r="CM183" s="142"/>
      <c r="CN183" s="142"/>
      <c r="CO183" s="142"/>
      <c r="CP183" s="142"/>
      <c r="CQ183" s="142"/>
      <c r="CR183" s="142"/>
      <c r="CS183" s="142"/>
      <c r="CT183" s="142"/>
      <c r="CU183" s="142"/>
      <c r="CV183" s="142"/>
      <c r="CW183" s="142"/>
      <c r="CX183" s="142"/>
      <c r="CY183" s="142"/>
      <c r="CZ183" s="142"/>
      <c r="DA183" s="142"/>
      <c r="DB183" s="142"/>
      <c r="DC183" s="142"/>
      <c r="DD183" s="142"/>
      <c r="DE183" s="142"/>
      <c r="DF183" s="142"/>
      <c r="DG183" s="142"/>
      <c r="DH183" s="142"/>
      <c r="DI183" s="142"/>
      <c r="DJ183" s="142"/>
      <c r="DK183" s="142"/>
      <c r="DL183" s="142"/>
      <c r="DM183" s="142"/>
      <c r="DN183" s="142"/>
      <c r="DO183" s="142"/>
      <c r="DP183" s="142"/>
      <c r="DQ183" s="142"/>
      <c r="DR183" s="142"/>
      <c r="DS183" s="142"/>
      <c r="DT183" s="142"/>
      <c r="DU183" s="142"/>
      <c r="DV183" s="142"/>
      <c r="DW183" s="142"/>
      <c r="DX183" s="142"/>
      <c r="DY183" s="142"/>
      <c r="DZ183" s="142"/>
      <c r="EA183" s="142"/>
      <c r="EB183" s="142"/>
      <c r="EC183" s="142"/>
      <c r="ED183" s="142"/>
      <c r="EE183" s="142"/>
      <c r="EF183" s="142"/>
      <c r="EG183" s="142"/>
      <c r="EH183" s="142"/>
      <c r="EI183" s="142"/>
      <c r="EJ183" s="142"/>
      <c r="EK183" s="142"/>
      <c r="EL183" s="142"/>
      <c r="EM183" s="142"/>
      <c r="EN183" s="142"/>
      <c r="EO183" s="142"/>
      <c r="EP183" s="142"/>
      <c r="EQ183" s="142"/>
      <c r="ER183" s="142"/>
      <c r="ES183" s="142"/>
      <c r="ET183" s="142"/>
      <c r="EU183" s="142"/>
      <c r="EV183" s="142"/>
      <c r="EW183" s="142"/>
      <c r="EX183" s="142"/>
      <c r="EY183" s="142"/>
      <c r="EZ183" s="142"/>
    </row>
    <row r="184" spans="2:156" s="156" customFormat="1" x14ac:dyDescent="0.2">
      <c r="B184" s="135"/>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c r="CG184" s="142"/>
      <c r="CH184" s="142"/>
      <c r="CI184" s="142"/>
      <c r="CJ184" s="142"/>
      <c r="CK184" s="142"/>
      <c r="CL184" s="142"/>
      <c r="CM184" s="142"/>
      <c r="CN184" s="142"/>
      <c r="CO184" s="142"/>
      <c r="CP184" s="142"/>
      <c r="CQ184" s="142"/>
      <c r="CR184" s="142"/>
      <c r="CS184" s="142"/>
      <c r="CT184" s="142"/>
      <c r="CU184" s="142"/>
      <c r="CV184" s="142"/>
      <c r="CW184" s="142"/>
      <c r="CX184" s="142"/>
      <c r="CY184" s="142"/>
      <c r="CZ184" s="142"/>
      <c r="DA184" s="142"/>
      <c r="DB184" s="142"/>
      <c r="DC184" s="142"/>
      <c r="DD184" s="142"/>
      <c r="DE184" s="142"/>
      <c r="DF184" s="142"/>
      <c r="DG184" s="142"/>
      <c r="DH184" s="142"/>
      <c r="DI184" s="142"/>
      <c r="DJ184" s="142"/>
      <c r="DK184" s="142"/>
      <c r="DL184" s="142"/>
      <c r="DM184" s="142"/>
      <c r="DN184" s="142"/>
      <c r="DO184" s="142"/>
      <c r="DP184" s="142"/>
      <c r="DQ184" s="142"/>
      <c r="DR184" s="142"/>
      <c r="DS184" s="142"/>
      <c r="DT184" s="142"/>
      <c r="DU184" s="142"/>
      <c r="DV184" s="142"/>
      <c r="DW184" s="142"/>
      <c r="DX184" s="142"/>
      <c r="DY184" s="142"/>
      <c r="DZ184" s="142"/>
      <c r="EA184" s="142"/>
      <c r="EB184" s="142"/>
      <c r="EC184" s="142"/>
      <c r="ED184" s="142"/>
      <c r="EE184" s="142"/>
      <c r="EF184" s="142"/>
      <c r="EG184" s="142"/>
      <c r="EH184" s="142"/>
      <c r="EI184" s="142"/>
      <c r="EJ184" s="142"/>
      <c r="EK184" s="142"/>
      <c r="EL184" s="142"/>
      <c r="EM184" s="142"/>
      <c r="EN184" s="142"/>
      <c r="EO184" s="142"/>
      <c r="EP184" s="142"/>
      <c r="EQ184" s="142"/>
      <c r="ER184" s="142"/>
      <c r="ES184" s="142"/>
      <c r="ET184" s="142"/>
      <c r="EU184" s="142"/>
      <c r="EV184" s="142"/>
      <c r="EW184" s="142"/>
      <c r="EX184" s="142"/>
      <c r="EY184" s="142"/>
      <c r="EZ184" s="142"/>
    </row>
    <row r="185" spans="2:156" s="156" customFormat="1" x14ac:dyDescent="0.2">
      <c r="B185" s="135"/>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c r="CG185" s="142"/>
      <c r="CH185" s="142"/>
      <c r="CI185" s="142"/>
      <c r="CJ185" s="142"/>
      <c r="CK185" s="142"/>
      <c r="CL185" s="142"/>
      <c r="CM185" s="142"/>
      <c r="CN185" s="142"/>
      <c r="CO185" s="142"/>
      <c r="CP185" s="142"/>
      <c r="CQ185" s="142"/>
      <c r="CR185" s="142"/>
      <c r="CS185" s="142"/>
      <c r="CT185" s="142"/>
      <c r="CU185" s="142"/>
      <c r="CV185" s="142"/>
      <c r="CW185" s="142"/>
      <c r="CX185" s="142"/>
      <c r="CY185" s="142"/>
      <c r="CZ185" s="142"/>
      <c r="DA185" s="142"/>
      <c r="DB185" s="142"/>
      <c r="DC185" s="142"/>
      <c r="DD185" s="142"/>
      <c r="DE185" s="142"/>
      <c r="DF185" s="142"/>
      <c r="DG185" s="142"/>
      <c r="DH185" s="142"/>
      <c r="DI185" s="142"/>
      <c r="DJ185" s="142"/>
      <c r="DK185" s="142"/>
      <c r="DL185" s="142"/>
      <c r="DM185" s="142"/>
      <c r="DN185" s="142"/>
      <c r="DO185" s="142"/>
      <c r="DP185" s="142"/>
      <c r="DQ185" s="142"/>
      <c r="DR185" s="142"/>
      <c r="DS185" s="142"/>
      <c r="DT185" s="142"/>
      <c r="DU185" s="142"/>
      <c r="DV185" s="142"/>
      <c r="DW185" s="142"/>
      <c r="DX185" s="142"/>
      <c r="DY185" s="142"/>
      <c r="DZ185" s="142"/>
      <c r="EA185" s="142"/>
      <c r="EB185" s="142"/>
      <c r="EC185" s="142"/>
      <c r="ED185" s="142"/>
      <c r="EE185" s="142"/>
      <c r="EF185" s="142"/>
      <c r="EG185" s="142"/>
      <c r="EH185" s="142"/>
      <c r="EI185" s="142"/>
      <c r="EJ185" s="142"/>
      <c r="EK185" s="142"/>
      <c r="EL185" s="142"/>
      <c r="EM185" s="142"/>
      <c r="EN185" s="142"/>
      <c r="EO185" s="142"/>
      <c r="EP185" s="142"/>
      <c r="EQ185" s="142"/>
      <c r="ER185" s="142"/>
      <c r="ES185" s="142"/>
      <c r="ET185" s="142"/>
      <c r="EU185" s="142"/>
      <c r="EV185" s="142"/>
      <c r="EW185" s="142"/>
      <c r="EX185" s="142"/>
      <c r="EY185" s="142"/>
      <c r="EZ185" s="142"/>
    </row>
    <row r="186" spans="2:156" s="156" customFormat="1" x14ac:dyDescent="0.2">
      <c r="B186" s="135"/>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c r="CG186" s="142"/>
      <c r="CH186" s="142"/>
      <c r="CI186" s="142"/>
      <c r="CJ186" s="142"/>
      <c r="CK186" s="142"/>
      <c r="CL186" s="142"/>
      <c r="CM186" s="142"/>
      <c r="CN186" s="142"/>
      <c r="CO186" s="142"/>
      <c r="CP186" s="142"/>
      <c r="CQ186" s="142"/>
      <c r="CR186" s="142"/>
      <c r="CS186" s="142"/>
      <c r="CT186" s="142"/>
      <c r="CU186" s="142"/>
      <c r="CV186" s="142"/>
      <c r="CW186" s="142"/>
      <c r="CX186" s="142"/>
      <c r="CY186" s="142"/>
      <c r="CZ186" s="142"/>
      <c r="DA186" s="142"/>
      <c r="DB186" s="142"/>
      <c r="DC186" s="142"/>
      <c r="DD186" s="142"/>
      <c r="DE186" s="142"/>
      <c r="DF186" s="142"/>
      <c r="DG186" s="142"/>
      <c r="DH186" s="142"/>
      <c r="DI186" s="142"/>
      <c r="DJ186" s="142"/>
      <c r="DK186" s="142"/>
      <c r="DL186" s="142"/>
      <c r="DM186" s="142"/>
      <c r="DN186" s="142"/>
      <c r="DO186" s="142"/>
      <c r="DP186" s="142"/>
      <c r="DQ186" s="142"/>
      <c r="DR186" s="142"/>
      <c r="DS186" s="142"/>
      <c r="DT186" s="142"/>
      <c r="DU186" s="142"/>
      <c r="DV186" s="142"/>
      <c r="DW186" s="142"/>
      <c r="DX186" s="142"/>
      <c r="DY186" s="142"/>
      <c r="DZ186" s="142"/>
      <c r="EA186" s="142"/>
      <c r="EB186" s="142"/>
      <c r="EC186" s="142"/>
      <c r="ED186" s="142"/>
      <c r="EE186" s="142"/>
      <c r="EF186" s="142"/>
      <c r="EG186" s="142"/>
      <c r="EH186" s="142"/>
      <c r="EI186" s="142"/>
      <c r="EJ186" s="142"/>
      <c r="EK186" s="142"/>
      <c r="EL186" s="142"/>
      <c r="EM186" s="142"/>
      <c r="EN186" s="142"/>
      <c r="EO186" s="142"/>
      <c r="EP186" s="142"/>
      <c r="EQ186" s="142"/>
      <c r="ER186" s="142"/>
      <c r="ES186" s="142"/>
      <c r="ET186" s="142"/>
      <c r="EU186" s="142"/>
      <c r="EV186" s="142"/>
      <c r="EW186" s="142"/>
      <c r="EX186" s="142"/>
      <c r="EY186" s="142"/>
      <c r="EZ186" s="142"/>
    </row>
    <row r="187" spans="2:156" s="156" customFormat="1" x14ac:dyDescent="0.2">
      <c r="B187" s="135"/>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c r="CG187" s="142"/>
      <c r="CH187" s="142"/>
      <c r="CI187" s="142"/>
      <c r="CJ187" s="142"/>
      <c r="CK187" s="142"/>
      <c r="CL187" s="142"/>
      <c r="CM187" s="142"/>
      <c r="CN187" s="142"/>
      <c r="CO187" s="142"/>
      <c r="CP187" s="142"/>
      <c r="CQ187" s="142"/>
      <c r="CR187" s="142"/>
      <c r="CS187" s="142"/>
      <c r="CT187" s="142"/>
      <c r="CU187" s="142"/>
      <c r="CV187" s="142"/>
      <c r="CW187" s="142"/>
      <c r="CX187" s="142"/>
      <c r="CY187" s="142"/>
      <c r="CZ187" s="142"/>
      <c r="DA187" s="142"/>
      <c r="DB187" s="142"/>
      <c r="DC187" s="142"/>
      <c r="DD187" s="142"/>
      <c r="DE187" s="142"/>
      <c r="DF187" s="142"/>
      <c r="DG187" s="142"/>
      <c r="DH187" s="142"/>
      <c r="DI187" s="142"/>
      <c r="DJ187" s="142"/>
      <c r="DK187" s="142"/>
      <c r="DL187" s="142"/>
      <c r="DM187" s="142"/>
      <c r="DN187" s="142"/>
      <c r="DO187" s="142"/>
      <c r="DP187" s="142"/>
      <c r="DQ187" s="142"/>
      <c r="DR187" s="142"/>
      <c r="DS187" s="142"/>
      <c r="DT187" s="142"/>
      <c r="DU187" s="142"/>
      <c r="DV187" s="142"/>
      <c r="DW187" s="142"/>
      <c r="DX187" s="142"/>
      <c r="DY187" s="142"/>
      <c r="DZ187" s="142"/>
      <c r="EA187" s="142"/>
      <c r="EB187" s="142"/>
      <c r="EC187" s="142"/>
      <c r="ED187" s="142"/>
      <c r="EE187" s="142"/>
      <c r="EF187" s="142"/>
      <c r="EG187" s="142"/>
      <c r="EH187" s="142"/>
      <c r="EI187" s="142"/>
      <c r="EJ187" s="142"/>
      <c r="EK187" s="142"/>
      <c r="EL187" s="142"/>
      <c r="EM187" s="142"/>
      <c r="EN187" s="142"/>
      <c r="EO187" s="142"/>
      <c r="EP187" s="142"/>
      <c r="EQ187" s="142"/>
      <c r="ER187" s="142"/>
      <c r="ES187" s="142"/>
      <c r="ET187" s="142"/>
      <c r="EU187" s="142"/>
      <c r="EV187" s="142"/>
      <c r="EW187" s="142"/>
      <c r="EX187" s="142"/>
      <c r="EY187" s="142"/>
      <c r="EZ187" s="142"/>
    </row>
    <row r="188" spans="2:156" s="156" customFormat="1" x14ac:dyDescent="0.2">
      <c r="B188" s="135"/>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c r="CG188" s="142"/>
      <c r="CH188" s="142"/>
      <c r="CI188" s="142"/>
      <c r="CJ188" s="142"/>
      <c r="CK188" s="142"/>
      <c r="CL188" s="142"/>
      <c r="CM188" s="142"/>
      <c r="CN188" s="142"/>
      <c r="CO188" s="142"/>
      <c r="CP188" s="142"/>
      <c r="CQ188" s="142"/>
      <c r="CR188" s="142"/>
      <c r="CS188" s="142"/>
      <c r="CT188" s="142"/>
      <c r="CU188" s="142"/>
      <c r="CV188" s="142"/>
      <c r="CW188" s="142"/>
      <c r="CX188" s="142"/>
      <c r="CY188" s="142"/>
      <c r="CZ188" s="142"/>
      <c r="DA188" s="142"/>
      <c r="DB188" s="142"/>
      <c r="DC188" s="142"/>
      <c r="DD188" s="142"/>
      <c r="DE188" s="142"/>
      <c r="DF188" s="142"/>
      <c r="DG188" s="142"/>
      <c r="DH188" s="142"/>
      <c r="DI188" s="142"/>
      <c r="DJ188" s="142"/>
      <c r="DK188" s="142"/>
      <c r="DL188" s="142"/>
      <c r="DM188" s="142"/>
      <c r="DN188" s="142"/>
      <c r="DO188" s="142"/>
      <c r="DP188" s="142"/>
      <c r="DQ188" s="142"/>
      <c r="DR188" s="142"/>
      <c r="DS188" s="142"/>
      <c r="DT188" s="142"/>
      <c r="DU188" s="142"/>
      <c r="DV188" s="142"/>
      <c r="DW188" s="142"/>
      <c r="DX188" s="142"/>
      <c r="DY188" s="142"/>
      <c r="DZ188" s="142"/>
      <c r="EA188" s="142"/>
      <c r="EB188" s="142"/>
      <c r="EC188" s="142"/>
      <c r="ED188" s="142"/>
      <c r="EE188" s="142"/>
      <c r="EF188" s="142"/>
      <c r="EG188" s="142"/>
      <c r="EH188" s="142"/>
      <c r="EI188" s="142"/>
      <c r="EJ188" s="142"/>
      <c r="EK188" s="142"/>
      <c r="EL188" s="142"/>
      <c r="EM188" s="142"/>
      <c r="EN188" s="142"/>
      <c r="EO188" s="142"/>
      <c r="EP188" s="142"/>
      <c r="EQ188" s="142"/>
      <c r="ER188" s="142"/>
      <c r="ES188" s="142"/>
      <c r="ET188" s="142"/>
      <c r="EU188" s="142"/>
      <c r="EV188" s="142"/>
      <c r="EW188" s="142"/>
      <c r="EX188" s="142"/>
      <c r="EY188" s="142"/>
      <c r="EZ188" s="142"/>
    </row>
    <row r="189" spans="2:156" s="156" customFormat="1" x14ac:dyDescent="0.2">
      <c r="B189" s="135"/>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c r="CG189" s="142"/>
      <c r="CH189" s="142"/>
      <c r="CI189" s="142"/>
      <c r="CJ189" s="142"/>
      <c r="CK189" s="142"/>
      <c r="CL189" s="142"/>
      <c r="CM189" s="142"/>
      <c r="CN189" s="142"/>
      <c r="CO189" s="142"/>
      <c r="CP189" s="142"/>
      <c r="CQ189" s="142"/>
      <c r="CR189" s="142"/>
      <c r="CS189" s="142"/>
      <c r="CT189" s="142"/>
      <c r="CU189" s="142"/>
      <c r="CV189" s="142"/>
      <c r="CW189" s="142"/>
      <c r="CX189" s="142"/>
      <c r="CY189" s="142"/>
      <c r="CZ189" s="142"/>
      <c r="DA189" s="142"/>
      <c r="DB189" s="142"/>
      <c r="DC189" s="142"/>
      <c r="DD189" s="142"/>
      <c r="DE189" s="142"/>
      <c r="DF189" s="142"/>
      <c r="DG189" s="142"/>
      <c r="DH189" s="142"/>
      <c r="DI189" s="142"/>
      <c r="DJ189" s="142"/>
      <c r="DK189" s="142"/>
      <c r="DL189" s="142"/>
      <c r="DM189" s="142"/>
      <c r="DN189" s="142"/>
      <c r="DO189" s="142"/>
      <c r="DP189" s="142"/>
      <c r="DQ189" s="142"/>
      <c r="DR189" s="142"/>
      <c r="DS189" s="142"/>
      <c r="DT189" s="142"/>
      <c r="DU189" s="142"/>
      <c r="DV189" s="142"/>
      <c r="DW189" s="142"/>
      <c r="DX189" s="142"/>
      <c r="DY189" s="142"/>
      <c r="DZ189" s="142"/>
      <c r="EA189" s="142"/>
      <c r="EB189" s="142"/>
      <c r="EC189" s="142"/>
      <c r="ED189" s="142"/>
      <c r="EE189" s="142"/>
      <c r="EF189" s="142"/>
      <c r="EG189" s="142"/>
      <c r="EH189" s="142"/>
      <c r="EI189" s="142"/>
      <c r="EJ189" s="142"/>
      <c r="EK189" s="142"/>
      <c r="EL189" s="142"/>
      <c r="EM189" s="142"/>
      <c r="EN189" s="142"/>
      <c r="EO189" s="142"/>
      <c r="EP189" s="142"/>
      <c r="EQ189" s="142"/>
      <c r="ER189" s="142"/>
      <c r="ES189" s="142"/>
      <c r="ET189" s="142"/>
      <c r="EU189" s="142"/>
      <c r="EV189" s="142"/>
      <c r="EW189" s="142"/>
      <c r="EX189" s="142"/>
      <c r="EY189" s="142"/>
      <c r="EZ189" s="142"/>
    </row>
    <row r="190" spans="2:156" s="156" customFormat="1" x14ac:dyDescent="0.2">
      <c r="B190" s="135"/>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c r="CG190" s="142"/>
      <c r="CH190" s="142"/>
      <c r="CI190" s="142"/>
      <c r="CJ190" s="142"/>
      <c r="CK190" s="142"/>
      <c r="CL190" s="142"/>
      <c r="CM190" s="142"/>
      <c r="CN190" s="142"/>
      <c r="CO190" s="142"/>
      <c r="CP190" s="142"/>
      <c r="CQ190" s="142"/>
      <c r="CR190" s="142"/>
      <c r="CS190" s="142"/>
      <c r="CT190" s="142"/>
      <c r="CU190" s="142"/>
      <c r="CV190" s="142"/>
      <c r="CW190" s="142"/>
      <c r="CX190" s="142"/>
      <c r="CY190" s="142"/>
      <c r="CZ190" s="142"/>
      <c r="DA190" s="142"/>
      <c r="DB190" s="142"/>
      <c r="DC190" s="142"/>
      <c r="DD190" s="142"/>
      <c r="DE190" s="142"/>
      <c r="DF190" s="142"/>
      <c r="DG190" s="142"/>
      <c r="DH190" s="142"/>
      <c r="DI190" s="142"/>
      <c r="DJ190" s="142"/>
      <c r="DK190" s="142"/>
      <c r="DL190" s="142"/>
      <c r="DM190" s="142"/>
      <c r="DN190" s="142"/>
      <c r="DO190" s="142"/>
      <c r="DP190" s="142"/>
      <c r="DQ190" s="142"/>
      <c r="DR190" s="142"/>
      <c r="DS190" s="142"/>
      <c r="DT190" s="142"/>
      <c r="DU190" s="142"/>
      <c r="DV190" s="142"/>
      <c r="DW190" s="142"/>
      <c r="DX190" s="142"/>
      <c r="DY190" s="142"/>
      <c r="DZ190" s="142"/>
      <c r="EA190" s="142"/>
      <c r="EB190" s="142"/>
      <c r="EC190" s="142"/>
      <c r="ED190" s="142"/>
      <c r="EE190" s="142"/>
      <c r="EF190" s="142"/>
      <c r="EG190" s="142"/>
      <c r="EH190" s="142"/>
      <c r="EI190" s="142"/>
      <c r="EJ190" s="142"/>
      <c r="EK190" s="142"/>
      <c r="EL190" s="142"/>
      <c r="EM190" s="142"/>
      <c r="EN190" s="142"/>
      <c r="EO190" s="142"/>
      <c r="EP190" s="142"/>
      <c r="EQ190" s="142"/>
      <c r="ER190" s="142"/>
      <c r="ES190" s="142"/>
      <c r="ET190" s="142"/>
      <c r="EU190" s="142"/>
      <c r="EV190" s="142"/>
      <c r="EW190" s="142"/>
      <c r="EX190" s="142"/>
      <c r="EY190" s="142"/>
      <c r="EZ190" s="142"/>
    </row>
    <row r="191" spans="2:156" s="156" customFormat="1" x14ac:dyDescent="0.2">
      <c r="B191" s="135"/>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c r="CG191" s="142"/>
      <c r="CH191" s="142"/>
      <c r="CI191" s="142"/>
      <c r="CJ191" s="142"/>
      <c r="CK191" s="142"/>
      <c r="CL191" s="142"/>
      <c r="CM191" s="142"/>
      <c r="CN191" s="142"/>
      <c r="CO191" s="142"/>
      <c r="CP191" s="142"/>
      <c r="CQ191" s="142"/>
      <c r="CR191" s="142"/>
      <c r="CS191" s="142"/>
      <c r="CT191" s="142"/>
      <c r="CU191" s="142"/>
      <c r="CV191" s="142"/>
      <c r="CW191" s="142"/>
      <c r="CX191" s="142"/>
      <c r="CY191" s="142"/>
      <c r="CZ191" s="142"/>
      <c r="DA191" s="142"/>
      <c r="DB191" s="142"/>
      <c r="DC191" s="142"/>
      <c r="DD191" s="142"/>
      <c r="DE191" s="142"/>
      <c r="DF191" s="142"/>
      <c r="DG191" s="142"/>
      <c r="DH191" s="142"/>
      <c r="DI191" s="142"/>
      <c r="DJ191" s="142"/>
      <c r="DK191" s="142"/>
      <c r="DL191" s="142"/>
      <c r="DM191" s="142"/>
      <c r="DN191" s="142"/>
      <c r="DO191" s="142"/>
      <c r="DP191" s="142"/>
      <c r="DQ191" s="142"/>
      <c r="DR191" s="142"/>
      <c r="DS191" s="142"/>
      <c r="DT191" s="142"/>
      <c r="DU191" s="142"/>
      <c r="DV191" s="142"/>
      <c r="DW191" s="142"/>
      <c r="DX191" s="142"/>
      <c r="DY191" s="142"/>
      <c r="DZ191" s="142"/>
      <c r="EA191" s="142"/>
      <c r="EB191" s="142"/>
      <c r="EC191" s="142"/>
      <c r="ED191" s="142"/>
      <c r="EE191" s="142"/>
      <c r="EF191" s="142"/>
      <c r="EG191" s="142"/>
      <c r="EH191" s="142"/>
      <c r="EI191" s="142"/>
      <c r="EJ191" s="142"/>
      <c r="EK191" s="142"/>
      <c r="EL191" s="142"/>
      <c r="EM191" s="142"/>
      <c r="EN191" s="142"/>
      <c r="EO191" s="142"/>
      <c r="EP191" s="142"/>
      <c r="EQ191" s="142"/>
      <c r="ER191" s="142"/>
      <c r="ES191" s="142"/>
      <c r="ET191" s="142"/>
      <c r="EU191" s="142"/>
      <c r="EV191" s="142"/>
      <c r="EW191" s="142"/>
      <c r="EX191" s="142"/>
      <c r="EY191" s="142"/>
      <c r="EZ191" s="142"/>
    </row>
    <row r="192" spans="2:156" s="156" customFormat="1" x14ac:dyDescent="0.2">
      <c r="B192" s="135"/>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2"/>
      <c r="AL192" s="142"/>
      <c r="AM192" s="142"/>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c r="CG192" s="142"/>
      <c r="CH192" s="142"/>
      <c r="CI192" s="142"/>
      <c r="CJ192" s="142"/>
      <c r="CK192" s="142"/>
      <c r="CL192" s="142"/>
      <c r="CM192" s="142"/>
      <c r="CN192" s="142"/>
      <c r="CO192" s="142"/>
      <c r="CP192" s="142"/>
      <c r="CQ192" s="142"/>
      <c r="CR192" s="142"/>
      <c r="CS192" s="142"/>
      <c r="CT192" s="142"/>
      <c r="CU192" s="142"/>
      <c r="CV192" s="142"/>
      <c r="CW192" s="142"/>
      <c r="CX192" s="142"/>
      <c r="CY192" s="142"/>
      <c r="CZ192" s="142"/>
      <c r="DA192" s="142"/>
      <c r="DB192" s="142"/>
      <c r="DC192" s="142"/>
      <c r="DD192" s="142"/>
      <c r="DE192" s="142"/>
      <c r="DF192" s="142"/>
      <c r="DG192" s="142"/>
      <c r="DH192" s="142"/>
      <c r="DI192" s="142"/>
      <c r="DJ192" s="142"/>
      <c r="DK192" s="142"/>
      <c r="DL192" s="142"/>
      <c r="DM192" s="142"/>
      <c r="DN192" s="142"/>
      <c r="DO192" s="142"/>
      <c r="DP192" s="142"/>
      <c r="DQ192" s="142"/>
      <c r="DR192" s="142"/>
      <c r="DS192" s="142"/>
      <c r="DT192" s="142"/>
      <c r="DU192" s="142"/>
      <c r="DV192" s="142"/>
      <c r="DW192" s="142"/>
      <c r="DX192" s="142"/>
      <c r="DY192" s="142"/>
      <c r="DZ192" s="142"/>
      <c r="EA192" s="142"/>
      <c r="EB192" s="142"/>
      <c r="EC192" s="142"/>
      <c r="ED192" s="142"/>
      <c r="EE192" s="142"/>
      <c r="EF192" s="142"/>
      <c r="EG192" s="142"/>
      <c r="EH192" s="142"/>
      <c r="EI192" s="142"/>
      <c r="EJ192" s="142"/>
      <c r="EK192" s="142"/>
      <c r="EL192" s="142"/>
      <c r="EM192" s="142"/>
      <c r="EN192" s="142"/>
      <c r="EO192" s="142"/>
      <c r="EP192" s="142"/>
      <c r="EQ192" s="142"/>
      <c r="ER192" s="142"/>
      <c r="ES192" s="142"/>
      <c r="ET192" s="142"/>
      <c r="EU192" s="142"/>
      <c r="EV192" s="142"/>
      <c r="EW192" s="142"/>
      <c r="EX192" s="142"/>
      <c r="EY192" s="142"/>
      <c r="EZ192" s="142"/>
    </row>
    <row r="193" spans="2:156" s="156" customFormat="1" x14ac:dyDescent="0.2">
      <c r="B193" s="135"/>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c r="CG193" s="142"/>
      <c r="CH193" s="142"/>
      <c r="CI193" s="142"/>
      <c r="CJ193" s="142"/>
      <c r="CK193" s="142"/>
      <c r="CL193" s="142"/>
      <c r="CM193" s="142"/>
      <c r="CN193" s="142"/>
      <c r="CO193" s="142"/>
      <c r="CP193" s="142"/>
      <c r="CQ193" s="142"/>
      <c r="CR193" s="142"/>
      <c r="CS193" s="142"/>
      <c r="CT193" s="142"/>
      <c r="CU193" s="142"/>
      <c r="CV193" s="142"/>
      <c r="CW193" s="142"/>
      <c r="CX193" s="142"/>
      <c r="CY193" s="142"/>
      <c r="CZ193" s="142"/>
      <c r="DA193" s="142"/>
      <c r="DB193" s="142"/>
      <c r="DC193" s="142"/>
      <c r="DD193" s="142"/>
      <c r="DE193" s="142"/>
      <c r="DF193" s="142"/>
      <c r="DG193" s="142"/>
      <c r="DH193" s="142"/>
      <c r="DI193" s="142"/>
      <c r="DJ193" s="142"/>
      <c r="DK193" s="142"/>
      <c r="DL193" s="142"/>
      <c r="DM193" s="142"/>
      <c r="DN193" s="142"/>
      <c r="DO193" s="142"/>
      <c r="DP193" s="142"/>
      <c r="DQ193" s="142"/>
      <c r="DR193" s="142"/>
      <c r="DS193" s="142"/>
      <c r="DT193" s="142"/>
      <c r="DU193" s="142"/>
      <c r="DV193" s="142"/>
      <c r="DW193" s="142"/>
      <c r="DX193" s="142"/>
      <c r="DY193" s="142"/>
      <c r="DZ193" s="142"/>
      <c r="EA193" s="142"/>
      <c r="EB193" s="142"/>
      <c r="EC193" s="142"/>
      <c r="ED193" s="142"/>
      <c r="EE193" s="142"/>
      <c r="EF193" s="142"/>
      <c r="EG193" s="142"/>
      <c r="EH193" s="142"/>
      <c r="EI193" s="142"/>
      <c r="EJ193" s="142"/>
      <c r="EK193" s="142"/>
      <c r="EL193" s="142"/>
      <c r="EM193" s="142"/>
      <c r="EN193" s="142"/>
      <c r="EO193" s="142"/>
      <c r="EP193" s="142"/>
      <c r="EQ193" s="142"/>
      <c r="ER193" s="142"/>
      <c r="ES193" s="142"/>
      <c r="ET193" s="142"/>
      <c r="EU193" s="142"/>
      <c r="EV193" s="142"/>
      <c r="EW193" s="142"/>
      <c r="EX193" s="142"/>
      <c r="EY193" s="142"/>
      <c r="EZ193" s="142"/>
    </row>
    <row r="194" spans="2:156" s="156" customFormat="1" x14ac:dyDescent="0.2">
      <c r="B194" s="135"/>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c r="AY194" s="142"/>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c r="CG194" s="142"/>
      <c r="CH194" s="142"/>
      <c r="CI194" s="142"/>
      <c r="CJ194" s="142"/>
      <c r="CK194" s="142"/>
      <c r="CL194" s="142"/>
      <c r="CM194" s="142"/>
      <c r="CN194" s="142"/>
      <c r="CO194" s="142"/>
      <c r="CP194" s="142"/>
      <c r="CQ194" s="142"/>
      <c r="CR194" s="142"/>
      <c r="CS194" s="142"/>
      <c r="CT194" s="142"/>
      <c r="CU194" s="142"/>
      <c r="CV194" s="142"/>
      <c r="CW194" s="142"/>
      <c r="CX194" s="142"/>
      <c r="CY194" s="142"/>
      <c r="CZ194" s="142"/>
      <c r="DA194" s="142"/>
      <c r="DB194" s="142"/>
      <c r="DC194" s="142"/>
      <c r="DD194" s="142"/>
      <c r="DE194" s="142"/>
      <c r="DF194" s="142"/>
      <c r="DG194" s="142"/>
      <c r="DH194" s="142"/>
      <c r="DI194" s="142"/>
      <c r="DJ194" s="142"/>
      <c r="DK194" s="142"/>
      <c r="DL194" s="142"/>
      <c r="DM194" s="142"/>
      <c r="DN194" s="142"/>
      <c r="DO194" s="142"/>
      <c r="DP194" s="142"/>
      <c r="DQ194" s="142"/>
      <c r="DR194" s="142"/>
      <c r="DS194" s="142"/>
      <c r="DT194" s="142"/>
      <c r="DU194" s="142"/>
      <c r="DV194" s="142"/>
      <c r="DW194" s="142"/>
      <c r="DX194" s="142"/>
      <c r="DY194" s="142"/>
      <c r="DZ194" s="142"/>
      <c r="EA194" s="142"/>
      <c r="EB194" s="142"/>
      <c r="EC194" s="142"/>
      <c r="ED194" s="142"/>
      <c r="EE194" s="142"/>
      <c r="EF194" s="142"/>
      <c r="EG194" s="142"/>
      <c r="EH194" s="142"/>
      <c r="EI194" s="142"/>
      <c r="EJ194" s="142"/>
      <c r="EK194" s="142"/>
      <c r="EL194" s="142"/>
      <c r="EM194" s="142"/>
      <c r="EN194" s="142"/>
      <c r="EO194" s="142"/>
      <c r="EP194" s="142"/>
      <c r="EQ194" s="142"/>
      <c r="ER194" s="142"/>
      <c r="ES194" s="142"/>
      <c r="ET194" s="142"/>
      <c r="EU194" s="142"/>
      <c r="EV194" s="142"/>
      <c r="EW194" s="142"/>
      <c r="EX194" s="142"/>
      <c r="EY194" s="142"/>
      <c r="EZ194" s="142"/>
    </row>
    <row r="195" spans="2:156" s="156" customFormat="1" x14ac:dyDescent="0.2">
      <c r="B195" s="135"/>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2"/>
      <c r="AL195" s="142"/>
      <c r="AM195" s="142"/>
      <c r="AN195" s="142"/>
      <c r="AO195" s="142"/>
      <c r="AP195" s="142"/>
      <c r="AQ195" s="142"/>
      <c r="AR195" s="142"/>
      <c r="AS195" s="142"/>
      <c r="AT195" s="142"/>
      <c r="AU195" s="142"/>
      <c r="AV195" s="142"/>
      <c r="AW195" s="142"/>
      <c r="AX195" s="142"/>
      <c r="AY195" s="142"/>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c r="CG195" s="142"/>
      <c r="CH195" s="142"/>
      <c r="CI195" s="142"/>
      <c r="CJ195" s="142"/>
      <c r="CK195" s="142"/>
      <c r="CL195" s="142"/>
      <c r="CM195" s="142"/>
      <c r="CN195" s="142"/>
      <c r="CO195" s="142"/>
      <c r="CP195" s="142"/>
      <c r="CQ195" s="142"/>
      <c r="CR195" s="142"/>
      <c r="CS195" s="142"/>
      <c r="CT195" s="142"/>
      <c r="CU195" s="142"/>
      <c r="CV195" s="142"/>
      <c r="CW195" s="142"/>
      <c r="CX195" s="142"/>
      <c r="CY195" s="142"/>
      <c r="CZ195" s="142"/>
      <c r="DA195" s="142"/>
      <c r="DB195" s="142"/>
      <c r="DC195" s="142"/>
      <c r="DD195" s="142"/>
      <c r="DE195" s="142"/>
      <c r="DF195" s="142"/>
      <c r="DG195" s="142"/>
      <c r="DH195" s="142"/>
      <c r="DI195" s="142"/>
      <c r="DJ195" s="142"/>
      <c r="DK195" s="142"/>
      <c r="DL195" s="142"/>
      <c r="DM195" s="142"/>
      <c r="DN195" s="142"/>
      <c r="DO195" s="142"/>
      <c r="DP195" s="142"/>
      <c r="DQ195" s="142"/>
      <c r="DR195" s="142"/>
      <c r="DS195" s="142"/>
      <c r="DT195" s="142"/>
      <c r="DU195" s="142"/>
      <c r="DV195" s="142"/>
      <c r="DW195" s="142"/>
      <c r="DX195" s="142"/>
      <c r="DY195" s="142"/>
      <c r="DZ195" s="142"/>
      <c r="EA195" s="142"/>
      <c r="EB195" s="142"/>
      <c r="EC195" s="142"/>
      <c r="ED195" s="142"/>
      <c r="EE195" s="142"/>
      <c r="EF195" s="142"/>
      <c r="EG195" s="142"/>
      <c r="EH195" s="142"/>
      <c r="EI195" s="142"/>
      <c r="EJ195" s="142"/>
      <c r="EK195" s="142"/>
      <c r="EL195" s="142"/>
      <c r="EM195" s="142"/>
      <c r="EN195" s="142"/>
      <c r="EO195" s="142"/>
      <c r="EP195" s="142"/>
      <c r="EQ195" s="142"/>
      <c r="ER195" s="142"/>
      <c r="ES195" s="142"/>
      <c r="ET195" s="142"/>
      <c r="EU195" s="142"/>
      <c r="EV195" s="142"/>
      <c r="EW195" s="142"/>
      <c r="EX195" s="142"/>
      <c r="EY195" s="142"/>
      <c r="EZ195" s="142"/>
    </row>
    <row r="196" spans="2:156" s="156" customFormat="1" x14ac:dyDescent="0.2">
      <c r="B196" s="135"/>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142"/>
      <c r="AN196" s="142"/>
      <c r="AO196" s="142"/>
      <c r="AP196" s="142"/>
      <c r="AQ196" s="142"/>
      <c r="AR196" s="142"/>
      <c r="AS196" s="142"/>
      <c r="AT196" s="142"/>
      <c r="AU196" s="142"/>
      <c r="AV196" s="142"/>
      <c r="AW196" s="142"/>
      <c r="AX196" s="142"/>
      <c r="AY196" s="142"/>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c r="CG196" s="142"/>
      <c r="CH196" s="142"/>
      <c r="CI196" s="142"/>
      <c r="CJ196" s="142"/>
      <c r="CK196" s="142"/>
      <c r="CL196" s="142"/>
      <c r="CM196" s="142"/>
      <c r="CN196" s="142"/>
      <c r="CO196" s="142"/>
      <c r="CP196" s="142"/>
      <c r="CQ196" s="142"/>
      <c r="CR196" s="142"/>
      <c r="CS196" s="142"/>
      <c r="CT196" s="142"/>
      <c r="CU196" s="142"/>
      <c r="CV196" s="142"/>
      <c r="CW196" s="142"/>
      <c r="CX196" s="142"/>
      <c r="CY196" s="142"/>
      <c r="CZ196" s="142"/>
      <c r="DA196" s="142"/>
      <c r="DB196" s="142"/>
      <c r="DC196" s="142"/>
      <c r="DD196" s="142"/>
      <c r="DE196" s="142"/>
      <c r="DF196" s="142"/>
      <c r="DG196" s="142"/>
      <c r="DH196" s="142"/>
      <c r="DI196" s="142"/>
      <c r="DJ196" s="142"/>
      <c r="DK196" s="142"/>
      <c r="DL196" s="142"/>
      <c r="DM196" s="142"/>
      <c r="DN196" s="142"/>
      <c r="DO196" s="142"/>
      <c r="DP196" s="142"/>
      <c r="DQ196" s="142"/>
      <c r="DR196" s="142"/>
      <c r="DS196" s="142"/>
      <c r="DT196" s="142"/>
      <c r="DU196" s="142"/>
      <c r="DV196" s="142"/>
      <c r="DW196" s="142"/>
      <c r="DX196" s="142"/>
      <c r="DY196" s="142"/>
      <c r="DZ196" s="142"/>
      <c r="EA196" s="142"/>
      <c r="EB196" s="142"/>
      <c r="EC196" s="142"/>
      <c r="ED196" s="142"/>
      <c r="EE196" s="142"/>
      <c r="EF196" s="142"/>
      <c r="EG196" s="142"/>
      <c r="EH196" s="142"/>
      <c r="EI196" s="142"/>
      <c r="EJ196" s="142"/>
      <c r="EK196" s="142"/>
      <c r="EL196" s="142"/>
      <c r="EM196" s="142"/>
      <c r="EN196" s="142"/>
      <c r="EO196" s="142"/>
      <c r="EP196" s="142"/>
      <c r="EQ196" s="142"/>
      <c r="ER196" s="142"/>
      <c r="ES196" s="142"/>
      <c r="ET196" s="142"/>
      <c r="EU196" s="142"/>
      <c r="EV196" s="142"/>
      <c r="EW196" s="142"/>
      <c r="EX196" s="142"/>
      <c r="EY196" s="142"/>
      <c r="EZ196" s="142"/>
    </row>
    <row r="197" spans="2:156" s="156" customFormat="1" x14ac:dyDescent="0.2">
      <c r="B197" s="135"/>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c r="CG197" s="142"/>
      <c r="CH197" s="142"/>
      <c r="CI197" s="142"/>
      <c r="CJ197" s="142"/>
      <c r="CK197" s="142"/>
      <c r="CL197" s="142"/>
      <c r="CM197" s="142"/>
      <c r="CN197" s="142"/>
      <c r="CO197" s="142"/>
      <c r="CP197" s="142"/>
      <c r="CQ197" s="142"/>
      <c r="CR197" s="142"/>
      <c r="CS197" s="142"/>
      <c r="CT197" s="142"/>
      <c r="CU197" s="142"/>
      <c r="CV197" s="142"/>
      <c r="CW197" s="142"/>
      <c r="CX197" s="142"/>
      <c r="CY197" s="142"/>
      <c r="CZ197" s="142"/>
      <c r="DA197" s="142"/>
      <c r="DB197" s="142"/>
      <c r="DC197" s="142"/>
      <c r="DD197" s="142"/>
      <c r="DE197" s="142"/>
      <c r="DF197" s="142"/>
      <c r="DG197" s="142"/>
      <c r="DH197" s="142"/>
      <c r="DI197" s="142"/>
      <c r="DJ197" s="142"/>
      <c r="DK197" s="142"/>
      <c r="DL197" s="142"/>
      <c r="DM197" s="142"/>
      <c r="DN197" s="142"/>
      <c r="DO197" s="142"/>
      <c r="DP197" s="142"/>
      <c r="DQ197" s="142"/>
      <c r="DR197" s="142"/>
      <c r="DS197" s="142"/>
      <c r="DT197" s="142"/>
      <c r="DU197" s="142"/>
      <c r="DV197" s="142"/>
      <c r="DW197" s="142"/>
      <c r="DX197" s="142"/>
      <c r="DY197" s="142"/>
      <c r="DZ197" s="142"/>
      <c r="EA197" s="142"/>
      <c r="EB197" s="142"/>
      <c r="EC197" s="142"/>
      <c r="ED197" s="142"/>
      <c r="EE197" s="142"/>
      <c r="EF197" s="142"/>
      <c r="EG197" s="142"/>
      <c r="EH197" s="142"/>
      <c r="EI197" s="142"/>
      <c r="EJ197" s="142"/>
      <c r="EK197" s="142"/>
      <c r="EL197" s="142"/>
      <c r="EM197" s="142"/>
      <c r="EN197" s="142"/>
      <c r="EO197" s="142"/>
      <c r="EP197" s="142"/>
      <c r="EQ197" s="142"/>
      <c r="ER197" s="142"/>
      <c r="ES197" s="142"/>
      <c r="ET197" s="142"/>
      <c r="EU197" s="142"/>
      <c r="EV197" s="142"/>
      <c r="EW197" s="142"/>
      <c r="EX197" s="142"/>
      <c r="EY197" s="142"/>
      <c r="EZ197" s="142"/>
    </row>
    <row r="198" spans="2:156" s="156" customFormat="1" x14ac:dyDescent="0.2">
      <c r="B198" s="135"/>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2"/>
      <c r="AY198" s="142"/>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c r="CG198" s="142"/>
      <c r="CH198" s="142"/>
      <c r="CI198" s="142"/>
      <c r="CJ198" s="142"/>
      <c r="CK198" s="142"/>
      <c r="CL198" s="142"/>
      <c r="CM198" s="142"/>
      <c r="CN198" s="142"/>
      <c r="CO198" s="142"/>
      <c r="CP198" s="142"/>
      <c r="CQ198" s="142"/>
      <c r="CR198" s="142"/>
      <c r="CS198" s="142"/>
      <c r="CT198" s="142"/>
      <c r="CU198" s="142"/>
      <c r="CV198" s="142"/>
      <c r="CW198" s="142"/>
      <c r="CX198" s="142"/>
      <c r="CY198" s="142"/>
      <c r="CZ198" s="142"/>
      <c r="DA198" s="142"/>
      <c r="DB198" s="142"/>
      <c r="DC198" s="142"/>
      <c r="DD198" s="142"/>
      <c r="DE198" s="142"/>
      <c r="DF198" s="142"/>
      <c r="DG198" s="142"/>
      <c r="DH198" s="142"/>
      <c r="DI198" s="142"/>
      <c r="DJ198" s="142"/>
      <c r="DK198" s="142"/>
      <c r="DL198" s="142"/>
      <c r="DM198" s="142"/>
      <c r="DN198" s="142"/>
      <c r="DO198" s="142"/>
      <c r="DP198" s="142"/>
      <c r="DQ198" s="142"/>
      <c r="DR198" s="142"/>
      <c r="DS198" s="142"/>
      <c r="DT198" s="142"/>
      <c r="DU198" s="142"/>
      <c r="DV198" s="142"/>
      <c r="DW198" s="142"/>
      <c r="DX198" s="142"/>
      <c r="DY198" s="142"/>
      <c r="DZ198" s="142"/>
      <c r="EA198" s="142"/>
      <c r="EB198" s="142"/>
      <c r="EC198" s="142"/>
      <c r="ED198" s="142"/>
      <c r="EE198" s="142"/>
      <c r="EF198" s="142"/>
      <c r="EG198" s="142"/>
      <c r="EH198" s="142"/>
      <c r="EI198" s="142"/>
      <c r="EJ198" s="142"/>
      <c r="EK198" s="142"/>
      <c r="EL198" s="142"/>
      <c r="EM198" s="142"/>
      <c r="EN198" s="142"/>
      <c r="EO198" s="142"/>
      <c r="EP198" s="142"/>
      <c r="EQ198" s="142"/>
      <c r="ER198" s="142"/>
      <c r="ES198" s="142"/>
      <c r="ET198" s="142"/>
      <c r="EU198" s="142"/>
      <c r="EV198" s="142"/>
      <c r="EW198" s="142"/>
      <c r="EX198" s="142"/>
      <c r="EY198" s="142"/>
      <c r="EZ198" s="142"/>
    </row>
    <row r="199" spans="2:156" s="156" customFormat="1" x14ac:dyDescent="0.2">
      <c r="B199" s="135"/>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2"/>
      <c r="AY199" s="142"/>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c r="CA199" s="142"/>
      <c r="CB199" s="142"/>
      <c r="CC199" s="142"/>
      <c r="CD199" s="142"/>
      <c r="CE199" s="142"/>
      <c r="CF199" s="142"/>
      <c r="CG199" s="142"/>
      <c r="CH199" s="142"/>
      <c r="CI199" s="142"/>
      <c r="CJ199" s="142"/>
      <c r="CK199" s="142"/>
      <c r="CL199" s="142"/>
      <c r="CM199" s="142"/>
      <c r="CN199" s="142"/>
      <c r="CO199" s="142"/>
      <c r="CP199" s="142"/>
      <c r="CQ199" s="142"/>
      <c r="CR199" s="142"/>
      <c r="CS199" s="142"/>
      <c r="CT199" s="142"/>
      <c r="CU199" s="142"/>
      <c r="CV199" s="142"/>
      <c r="CW199" s="142"/>
      <c r="CX199" s="142"/>
      <c r="CY199" s="142"/>
      <c r="CZ199" s="142"/>
      <c r="DA199" s="142"/>
      <c r="DB199" s="142"/>
      <c r="DC199" s="142"/>
      <c r="DD199" s="142"/>
      <c r="DE199" s="142"/>
      <c r="DF199" s="142"/>
      <c r="DG199" s="142"/>
      <c r="DH199" s="142"/>
      <c r="DI199" s="142"/>
      <c r="DJ199" s="142"/>
      <c r="DK199" s="142"/>
      <c r="DL199" s="142"/>
      <c r="DM199" s="142"/>
      <c r="DN199" s="142"/>
      <c r="DO199" s="142"/>
      <c r="DP199" s="142"/>
      <c r="DQ199" s="142"/>
      <c r="DR199" s="142"/>
      <c r="DS199" s="142"/>
      <c r="DT199" s="142"/>
      <c r="DU199" s="142"/>
      <c r="DV199" s="142"/>
      <c r="DW199" s="142"/>
      <c r="DX199" s="142"/>
      <c r="DY199" s="142"/>
      <c r="DZ199" s="142"/>
      <c r="EA199" s="142"/>
      <c r="EB199" s="142"/>
      <c r="EC199" s="142"/>
      <c r="ED199" s="142"/>
      <c r="EE199" s="142"/>
      <c r="EF199" s="142"/>
      <c r="EG199" s="142"/>
      <c r="EH199" s="142"/>
      <c r="EI199" s="142"/>
      <c r="EJ199" s="142"/>
      <c r="EK199" s="142"/>
      <c r="EL199" s="142"/>
      <c r="EM199" s="142"/>
      <c r="EN199" s="142"/>
      <c r="EO199" s="142"/>
      <c r="EP199" s="142"/>
      <c r="EQ199" s="142"/>
      <c r="ER199" s="142"/>
      <c r="ES199" s="142"/>
      <c r="ET199" s="142"/>
      <c r="EU199" s="142"/>
      <c r="EV199" s="142"/>
      <c r="EW199" s="142"/>
      <c r="EX199" s="142"/>
      <c r="EY199" s="142"/>
      <c r="EZ199" s="142"/>
    </row>
    <row r="200" spans="2:156" s="156" customFormat="1" x14ac:dyDescent="0.2">
      <c r="B200" s="135"/>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c r="AJ200" s="142"/>
      <c r="AK200" s="142"/>
      <c r="AL200" s="142"/>
      <c r="AM200" s="142"/>
      <c r="AN200" s="142"/>
      <c r="AO200" s="142"/>
      <c r="AP200" s="142"/>
      <c r="AQ200" s="142"/>
      <c r="AR200" s="142"/>
      <c r="AS200" s="142"/>
      <c r="AT200" s="142"/>
      <c r="AU200" s="142"/>
      <c r="AV200" s="142"/>
      <c r="AW200" s="142"/>
      <c r="AX200" s="142"/>
      <c r="AY200" s="142"/>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c r="CA200" s="142"/>
      <c r="CB200" s="142"/>
      <c r="CC200" s="142"/>
      <c r="CD200" s="142"/>
      <c r="CE200" s="142"/>
      <c r="CF200" s="142"/>
      <c r="CG200" s="142"/>
      <c r="CH200" s="142"/>
      <c r="CI200" s="142"/>
      <c r="CJ200" s="142"/>
      <c r="CK200" s="142"/>
      <c r="CL200" s="142"/>
      <c r="CM200" s="142"/>
      <c r="CN200" s="142"/>
      <c r="CO200" s="142"/>
      <c r="CP200" s="142"/>
      <c r="CQ200" s="142"/>
      <c r="CR200" s="142"/>
      <c r="CS200" s="142"/>
      <c r="CT200" s="142"/>
      <c r="CU200" s="142"/>
      <c r="CV200" s="142"/>
      <c r="CW200" s="142"/>
      <c r="CX200" s="142"/>
      <c r="CY200" s="142"/>
      <c r="CZ200" s="142"/>
      <c r="DA200" s="142"/>
      <c r="DB200" s="142"/>
      <c r="DC200" s="142"/>
      <c r="DD200" s="142"/>
      <c r="DE200" s="142"/>
      <c r="DF200" s="142"/>
      <c r="DG200" s="142"/>
      <c r="DH200" s="142"/>
      <c r="DI200" s="142"/>
      <c r="DJ200" s="142"/>
      <c r="DK200" s="142"/>
      <c r="DL200" s="142"/>
      <c r="DM200" s="142"/>
      <c r="DN200" s="142"/>
      <c r="DO200" s="142"/>
      <c r="DP200" s="142"/>
      <c r="DQ200" s="142"/>
      <c r="DR200" s="142"/>
      <c r="DS200" s="142"/>
      <c r="DT200" s="142"/>
      <c r="DU200" s="142"/>
      <c r="DV200" s="142"/>
      <c r="DW200" s="142"/>
      <c r="DX200" s="142"/>
      <c r="DY200" s="142"/>
      <c r="DZ200" s="142"/>
      <c r="EA200" s="142"/>
      <c r="EB200" s="142"/>
      <c r="EC200" s="142"/>
      <c r="ED200" s="142"/>
      <c r="EE200" s="142"/>
      <c r="EF200" s="142"/>
      <c r="EG200" s="142"/>
      <c r="EH200" s="142"/>
      <c r="EI200" s="142"/>
      <c r="EJ200" s="142"/>
      <c r="EK200" s="142"/>
      <c r="EL200" s="142"/>
      <c r="EM200" s="142"/>
      <c r="EN200" s="142"/>
      <c r="EO200" s="142"/>
      <c r="EP200" s="142"/>
      <c r="EQ200" s="142"/>
      <c r="ER200" s="142"/>
      <c r="ES200" s="142"/>
      <c r="ET200" s="142"/>
      <c r="EU200" s="142"/>
      <c r="EV200" s="142"/>
      <c r="EW200" s="142"/>
      <c r="EX200" s="142"/>
      <c r="EY200" s="142"/>
      <c r="EZ200" s="142"/>
    </row>
    <row r="201" spans="2:156" s="156" customFormat="1" x14ac:dyDescent="0.2">
      <c r="B201" s="135"/>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c r="CG201" s="142"/>
      <c r="CH201" s="142"/>
      <c r="CI201" s="142"/>
      <c r="CJ201" s="142"/>
      <c r="CK201" s="142"/>
      <c r="CL201" s="142"/>
      <c r="CM201" s="142"/>
      <c r="CN201" s="142"/>
      <c r="CO201" s="142"/>
      <c r="CP201" s="142"/>
      <c r="CQ201" s="142"/>
      <c r="CR201" s="142"/>
      <c r="CS201" s="142"/>
      <c r="CT201" s="142"/>
      <c r="CU201" s="142"/>
      <c r="CV201" s="142"/>
      <c r="CW201" s="142"/>
      <c r="CX201" s="142"/>
      <c r="CY201" s="142"/>
      <c r="CZ201" s="142"/>
      <c r="DA201" s="142"/>
      <c r="DB201" s="142"/>
      <c r="DC201" s="142"/>
      <c r="DD201" s="142"/>
      <c r="DE201" s="142"/>
      <c r="DF201" s="142"/>
      <c r="DG201" s="142"/>
      <c r="DH201" s="142"/>
      <c r="DI201" s="142"/>
      <c r="DJ201" s="142"/>
      <c r="DK201" s="142"/>
      <c r="DL201" s="142"/>
      <c r="DM201" s="142"/>
      <c r="DN201" s="142"/>
      <c r="DO201" s="142"/>
      <c r="DP201" s="142"/>
      <c r="DQ201" s="142"/>
      <c r="DR201" s="142"/>
      <c r="DS201" s="142"/>
      <c r="DT201" s="142"/>
      <c r="DU201" s="142"/>
      <c r="DV201" s="142"/>
      <c r="DW201" s="142"/>
      <c r="DX201" s="142"/>
      <c r="DY201" s="142"/>
      <c r="DZ201" s="142"/>
      <c r="EA201" s="142"/>
      <c r="EB201" s="142"/>
      <c r="EC201" s="142"/>
      <c r="ED201" s="142"/>
      <c r="EE201" s="142"/>
      <c r="EF201" s="142"/>
      <c r="EG201" s="142"/>
      <c r="EH201" s="142"/>
      <c r="EI201" s="142"/>
      <c r="EJ201" s="142"/>
      <c r="EK201" s="142"/>
      <c r="EL201" s="142"/>
      <c r="EM201" s="142"/>
      <c r="EN201" s="142"/>
      <c r="EO201" s="142"/>
      <c r="EP201" s="142"/>
      <c r="EQ201" s="142"/>
      <c r="ER201" s="142"/>
      <c r="ES201" s="142"/>
      <c r="ET201" s="142"/>
      <c r="EU201" s="142"/>
      <c r="EV201" s="142"/>
      <c r="EW201" s="142"/>
      <c r="EX201" s="142"/>
      <c r="EY201" s="142"/>
      <c r="EZ201" s="142"/>
    </row>
    <row r="202" spans="2:156" s="156" customFormat="1" x14ac:dyDescent="0.2">
      <c r="B202" s="135"/>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2"/>
      <c r="AL202" s="142"/>
      <c r="AM202" s="142"/>
      <c r="AN202" s="142"/>
      <c r="AO202" s="142"/>
      <c r="AP202" s="142"/>
      <c r="AQ202" s="142"/>
      <c r="AR202" s="142"/>
      <c r="AS202" s="142"/>
      <c r="AT202" s="142"/>
      <c r="AU202" s="142"/>
      <c r="AV202" s="142"/>
      <c r="AW202" s="142"/>
      <c r="AX202" s="142"/>
      <c r="AY202" s="142"/>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c r="CA202" s="142"/>
      <c r="CB202" s="142"/>
      <c r="CC202" s="142"/>
      <c r="CD202" s="142"/>
      <c r="CE202" s="142"/>
      <c r="CF202" s="142"/>
      <c r="CG202" s="142"/>
      <c r="CH202" s="142"/>
      <c r="CI202" s="142"/>
      <c r="CJ202" s="142"/>
      <c r="CK202" s="142"/>
      <c r="CL202" s="142"/>
      <c r="CM202" s="142"/>
      <c r="CN202" s="142"/>
      <c r="CO202" s="142"/>
      <c r="CP202" s="142"/>
      <c r="CQ202" s="142"/>
      <c r="CR202" s="142"/>
      <c r="CS202" s="142"/>
      <c r="CT202" s="142"/>
      <c r="CU202" s="142"/>
      <c r="CV202" s="142"/>
      <c r="CW202" s="142"/>
      <c r="CX202" s="142"/>
      <c r="CY202" s="142"/>
      <c r="CZ202" s="142"/>
      <c r="DA202" s="142"/>
      <c r="DB202" s="142"/>
      <c r="DC202" s="142"/>
      <c r="DD202" s="142"/>
      <c r="DE202" s="142"/>
      <c r="DF202" s="142"/>
      <c r="DG202" s="142"/>
      <c r="DH202" s="142"/>
      <c r="DI202" s="142"/>
      <c r="DJ202" s="142"/>
      <c r="DK202" s="142"/>
      <c r="DL202" s="142"/>
      <c r="DM202" s="142"/>
      <c r="DN202" s="142"/>
      <c r="DO202" s="142"/>
      <c r="DP202" s="142"/>
      <c r="DQ202" s="142"/>
      <c r="DR202" s="142"/>
      <c r="DS202" s="142"/>
      <c r="DT202" s="142"/>
      <c r="DU202" s="142"/>
      <c r="DV202" s="142"/>
      <c r="DW202" s="142"/>
      <c r="DX202" s="142"/>
      <c r="DY202" s="142"/>
      <c r="DZ202" s="142"/>
      <c r="EA202" s="142"/>
      <c r="EB202" s="142"/>
      <c r="EC202" s="142"/>
      <c r="ED202" s="142"/>
      <c r="EE202" s="142"/>
      <c r="EF202" s="142"/>
      <c r="EG202" s="142"/>
      <c r="EH202" s="142"/>
      <c r="EI202" s="142"/>
      <c r="EJ202" s="142"/>
      <c r="EK202" s="142"/>
      <c r="EL202" s="142"/>
      <c r="EM202" s="142"/>
      <c r="EN202" s="142"/>
      <c r="EO202" s="142"/>
      <c r="EP202" s="142"/>
      <c r="EQ202" s="142"/>
      <c r="ER202" s="142"/>
      <c r="ES202" s="142"/>
      <c r="ET202" s="142"/>
      <c r="EU202" s="142"/>
      <c r="EV202" s="142"/>
      <c r="EW202" s="142"/>
      <c r="EX202" s="142"/>
      <c r="EY202" s="142"/>
      <c r="EZ202" s="142"/>
    </row>
    <row r="203" spans="2:156" s="156" customFormat="1" x14ac:dyDescent="0.2">
      <c r="B203" s="135"/>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O203" s="142"/>
      <c r="AP203" s="142"/>
      <c r="AQ203" s="142"/>
      <c r="AR203" s="142"/>
      <c r="AS203" s="142"/>
      <c r="AT203" s="142"/>
      <c r="AU203" s="142"/>
      <c r="AV203" s="142"/>
      <c r="AW203" s="142"/>
      <c r="AX203" s="142"/>
      <c r="AY203" s="142"/>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c r="CA203" s="142"/>
      <c r="CB203" s="142"/>
      <c r="CC203" s="142"/>
      <c r="CD203" s="142"/>
      <c r="CE203" s="142"/>
      <c r="CF203" s="142"/>
      <c r="CG203" s="142"/>
      <c r="CH203" s="142"/>
      <c r="CI203" s="142"/>
      <c r="CJ203" s="142"/>
      <c r="CK203" s="142"/>
      <c r="CL203" s="142"/>
      <c r="CM203" s="142"/>
      <c r="CN203" s="142"/>
      <c r="CO203" s="142"/>
      <c r="CP203" s="142"/>
      <c r="CQ203" s="142"/>
      <c r="CR203" s="142"/>
      <c r="CS203" s="142"/>
      <c r="CT203" s="142"/>
      <c r="CU203" s="142"/>
      <c r="CV203" s="142"/>
      <c r="CW203" s="142"/>
      <c r="CX203" s="142"/>
      <c r="CY203" s="142"/>
      <c r="CZ203" s="142"/>
      <c r="DA203" s="142"/>
      <c r="DB203" s="142"/>
      <c r="DC203" s="142"/>
      <c r="DD203" s="142"/>
      <c r="DE203" s="142"/>
      <c r="DF203" s="142"/>
      <c r="DG203" s="142"/>
      <c r="DH203" s="142"/>
      <c r="DI203" s="142"/>
      <c r="DJ203" s="142"/>
      <c r="DK203" s="142"/>
      <c r="DL203" s="142"/>
      <c r="DM203" s="142"/>
      <c r="DN203" s="142"/>
      <c r="DO203" s="142"/>
      <c r="DP203" s="142"/>
      <c r="DQ203" s="142"/>
      <c r="DR203" s="142"/>
      <c r="DS203" s="142"/>
      <c r="DT203" s="142"/>
      <c r="DU203" s="142"/>
      <c r="DV203" s="142"/>
      <c r="DW203" s="142"/>
      <c r="DX203" s="142"/>
      <c r="DY203" s="142"/>
      <c r="DZ203" s="142"/>
      <c r="EA203" s="142"/>
      <c r="EB203" s="142"/>
      <c r="EC203" s="142"/>
      <c r="ED203" s="142"/>
      <c r="EE203" s="142"/>
      <c r="EF203" s="142"/>
      <c r="EG203" s="142"/>
      <c r="EH203" s="142"/>
      <c r="EI203" s="142"/>
      <c r="EJ203" s="142"/>
      <c r="EK203" s="142"/>
      <c r="EL203" s="142"/>
      <c r="EM203" s="142"/>
      <c r="EN203" s="142"/>
      <c r="EO203" s="142"/>
      <c r="EP203" s="142"/>
      <c r="EQ203" s="142"/>
      <c r="ER203" s="142"/>
      <c r="ES203" s="142"/>
      <c r="ET203" s="142"/>
      <c r="EU203" s="142"/>
      <c r="EV203" s="142"/>
      <c r="EW203" s="142"/>
      <c r="EX203" s="142"/>
      <c r="EY203" s="142"/>
      <c r="EZ203" s="142"/>
    </row>
    <row r="204" spans="2:156" s="156" customFormat="1" x14ac:dyDescent="0.2">
      <c r="B204" s="135"/>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c r="CA204" s="142"/>
      <c r="CB204" s="142"/>
      <c r="CC204" s="142"/>
      <c r="CD204" s="142"/>
      <c r="CE204" s="142"/>
      <c r="CF204" s="142"/>
      <c r="CG204" s="142"/>
      <c r="CH204" s="142"/>
      <c r="CI204" s="142"/>
      <c r="CJ204" s="142"/>
      <c r="CK204" s="142"/>
      <c r="CL204" s="142"/>
      <c r="CM204" s="142"/>
      <c r="CN204" s="142"/>
      <c r="CO204" s="142"/>
      <c r="CP204" s="142"/>
      <c r="CQ204" s="142"/>
      <c r="CR204" s="142"/>
      <c r="CS204" s="142"/>
      <c r="CT204" s="142"/>
      <c r="CU204" s="142"/>
      <c r="CV204" s="142"/>
      <c r="CW204" s="142"/>
      <c r="CX204" s="142"/>
      <c r="CY204" s="142"/>
      <c r="CZ204" s="142"/>
      <c r="DA204" s="142"/>
      <c r="DB204" s="142"/>
      <c r="DC204" s="142"/>
      <c r="DD204" s="142"/>
      <c r="DE204" s="142"/>
      <c r="DF204" s="142"/>
      <c r="DG204" s="142"/>
      <c r="DH204" s="142"/>
      <c r="DI204" s="142"/>
      <c r="DJ204" s="142"/>
      <c r="DK204" s="142"/>
      <c r="DL204" s="142"/>
      <c r="DM204" s="142"/>
      <c r="DN204" s="142"/>
      <c r="DO204" s="142"/>
      <c r="DP204" s="142"/>
      <c r="DQ204" s="142"/>
      <c r="DR204" s="142"/>
      <c r="DS204" s="142"/>
      <c r="DT204" s="142"/>
      <c r="DU204" s="142"/>
      <c r="DV204" s="142"/>
      <c r="DW204" s="142"/>
      <c r="DX204" s="142"/>
      <c r="DY204" s="142"/>
      <c r="DZ204" s="142"/>
      <c r="EA204" s="142"/>
      <c r="EB204" s="142"/>
      <c r="EC204" s="142"/>
      <c r="ED204" s="142"/>
      <c r="EE204" s="142"/>
      <c r="EF204" s="142"/>
      <c r="EG204" s="142"/>
      <c r="EH204" s="142"/>
      <c r="EI204" s="142"/>
      <c r="EJ204" s="142"/>
      <c r="EK204" s="142"/>
      <c r="EL204" s="142"/>
      <c r="EM204" s="142"/>
      <c r="EN204" s="142"/>
      <c r="EO204" s="142"/>
      <c r="EP204" s="142"/>
      <c r="EQ204" s="142"/>
      <c r="ER204" s="142"/>
      <c r="ES204" s="142"/>
      <c r="ET204" s="142"/>
      <c r="EU204" s="142"/>
      <c r="EV204" s="142"/>
      <c r="EW204" s="142"/>
      <c r="EX204" s="142"/>
      <c r="EY204" s="142"/>
      <c r="EZ204" s="142"/>
    </row>
    <row r="205" spans="2:156" s="156" customFormat="1" x14ac:dyDescent="0.2">
      <c r="B205" s="135"/>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c r="CA205" s="142"/>
      <c r="CB205" s="142"/>
      <c r="CC205" s="142"/>
      <c r="CD205" s="142"/>
      <c r="CE205" s="142"/>
      <c r="CF205" s="142"/>
      <c r="CG205" s="142"/>
      <c r="CH205" s="142"/>
      <c r="CI205" s="142"/>
      <c r="CJ205" s="142"/>
      <c r="CK205" s="142"/>
      <c r="CL205" s="142"/>
      <c r="CM205" s="142"/>
      <c r="CN205" s="142"/>
      <c r="CO205" s="142"/>
      <c r="CP205" s="142"/>
      <c r="CQ205" s="142"/>
      <c r="CR205" s="142"/>
      <c r="CS205" s="142"/>
      <c r="CT205" s="142"/>
      <c r="CU205" s="142"/>
      <c r="CV205" s="142"/>
      <c r="CW205" s="142"/>
      <c r="CX205" s="142"/>
      <c r="CY205" s="142"/>
      <c r="CZ205" s="142"/>
      <c r="DA205" s="142"/>
      <c r="DB205" s="142"/>
      <c r="DC205" s="142"/>
      <c r="DD205" s="142"/>
      <c r="DE205" s="142"/>
      <c r="DF205" s="142"/>
      <c r="DG205" s="142"/>
      <c r="DH205" s="142"/>
      <c r="DI205" s="142"/>
      <c r="DJ205" s="142"/>
      <c r="DK205" s="142"/>
      <c r="DL205" s="142"/>
      <c r="DM205" s="142"/>
      <c r="DN205" s="142"/>
      <c r="DO205" s="142"/>
      <c r="DP205" s="142"/>
      <c r="DQ205" s="142"/>
      <c r="DR205" s="142"/>
      <c r="DS205" s="142"/>
      <c r="DT205" s="142"/>
      <c r="DU205" s="142"/>
      <c r="DV205" s="142"/>
      <c r="DW205" s="142"/>
      <c r="DX205" s="142"/>
      <c r="DY205" s="142"/>
      <c r="DZ205" s="142"/>
      <c r="EA205" s="142"/>
      <c r="EB205" s="142"/>
      <c r="EC205" s="142"/>
      <c r="ED205" s="142"/>
      <c r="EE205" s="142"/>
      <c r="EF205" s="142"/>
      <c r="EG205" s="142"/>
      <c r="EH205" s="142"/>
      <c r="EI205" s="142"/>
      <c r="EJ205" s="142"/>
      <c r="EK205" s="142"/>
      <c r="EL205" s="142"/>
      <c r="EM205" s="142"/>
      <c r="EN205" s="142"/>
      <c r="EO205" s="142"/>
      <c r="EP205" s="142"/>
      <c r="EQ205" s="142"/>
      <c r="ER205" s="142"/>
      <c r="ES205" s="142"/>
      <c r="ET205" s="142"/>
      <c r="EU205" s="142"/>
      <c r="EV205" s="142"/>
      <c r="EW205" s="142"/>
      <c r="EX205" s="142"/>
      <c r="EY205" s="142"/>
      <c r="EZ205" s="142"/>
    </row>
    <row r="206" spans="2:156" s="156" customFormat="1" x14ac:dyDescent="0.2">
      <c r="B206" s="135"/>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2"/>
      <c r="AY206" s="142"/>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c r="CA206" s="142"/>
      <c r="CB206" s="142"/>
      <c r="CC206" s="142"/>
      <c r="CD206" s="142"/>
      <c r="CE206" s="142"/>
      <c r="CF206" s="142"/>
      <c r="CG206" s="142"/>
      <c r="CH206" s="142"/>
      <c r="CI206" s="142"/>
      <c r="CJ206" s="142"/>
      <c r="CK206" s="142"/>
      <c r="CL206" s="142"/>
      <c r="CM206" s="142"/>
      <c r="CN206" s="142"/>
      <c r="CO206" s="142"/>
      <c r="CP206" s="142"/>
      <c r="CQ206" s="142"/>
      <c r="CR206" s="142"/>
      <c r="CS206" s="142"/>
      <c r="CT206" s="142"/>
      <c r="CU206" s="142"/>
      <c r="CV206" s="142"/>
      <c r="CW206" s="142"/>
      <c r="CX206" s="142"/>
      <c r="CY206" s="142"/>
      <c r="CZ206" s="142"/>
      <c r="DA206" s="142"/>
      <c r="DB206" s="142"/>
      <c r="DC206" s="142"/>
      <c r="DD206" s="142"/>
      <c r="DE206" s="142"/>
      <c r="DF206" s="142"/>
      <c r="DG206" s="142"/>
      <c r="DH206" s="142"/>
      <c r="DI206" s="142"/>
      <c r="DJ206" s="142"/>
      <c r="DK206" s="142"/>
      <c r="DL206" s="142"/>
      <c r="DM206" s="142"/>
      <c r="DN206" s="142"/>
      <c r="DO206" s="142"/>
      <c r="DP206" s="142"/>
      <c r="DQ206" s="142"/>
      <c r="DR206" s="142"/>
      <c r="DS206" s="142"/>
      <c r="DT206" s="142"/>
      <c r="DU206" s="142"/>
      <c r="DV206" s="142"/>
      <c r="DW206" s="142"/>
      <c r="DX206" s="142"/>
      <c r="DY206" s="142"/>
      <c r="DZ206" s="142"/>
      <c r="EA206" s="142"/>
      <c r="EB206" s="142"/>
      <c r="EC206" s="142"/>
      <c r="ED206" s="142"/>
      <c r="EE206" s="142"/>
      <c r="EF206" s="142"/>
      <c r="EG206" s="142"/>
      <c r="EH206" s="142"/>
      <c r="EI206" s="142"/>
      <c r="EJ206" s="142"/>
      <c r="EK206" s="142"/>
      <c r="EL206" s="142"/>
      <c r="EM206" s="142"/>
      <c r="EN206" s="142"/>
      <c r="EO206" s="142"/>
      <c r="EP206" s="142"/>
      <c r="EQ206" s="142"/>
      <c r="ER206" s="142"/>
      <c r="ES206" s="142"/>
      <c r="ET206" s="142"/>
      <c r="EU206" s="142"/>
      <c r="EV206" s="142"/>
      <c r="EW206" s="142"/>
      <c r="EX206" s="142"/>
      <c r="EY206" s="142"/>
      <c r="EZ206" s="142"/>
    </row>
    <row r="207" spans="2:156" s="156" customFormat="1" x14ac:dyDescent="0.2">
      <c r="B207" s="135"/>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2"/>
      <c r="AY207" s="142"/>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c r="BU207" s="142"/>
      <c r="BV207" s="142"/>
      <c r="BW207" s="142"/>
      <c r="BX207" s="142"/>
      <c r="BY207" s="142"/>
      <c r="BZ207" s="142"/>
      <c r="CA207" s="142"/>
      <c r="CB207" s="142"/>
      <c r="CC207" s="142"/>
      <c r="CD207" s="142"/>
      <c r="CE207" s="142"/>
      <c r="CF207" s="142"/>
      <c r="CG207" s="142"/>
      <c r="CH207" s="142"/>
      <c r="CI207" s="142"/>
      <c r="CJ207" s="142"/>
      <c r="CK207" s="142"/>
      <c r="CL207" s="142"/>
      <c r="CM207" s="142"/>
      <c r="CN207" s="142"/>
      <c r="CO207" s="142"/>
      <c r="CP207" s="142"/>
      <c r="CQ207" s="142"/>
      <c r="CR207" s="142"/>
      <c r="CS207" s="142"/>
      <c r="CT207" s="142"/>
      <c r="CU207" s="142"/>
      <c r="CV207" s="142"/>
      <c r="CW207" s="142"/>
      <c r="CX207" s="142"/>
      <c r="CY207" s="142"/>
      <c r="CZ207" s="142"/>
      <c r="DA207" s="142"/>
      <c r="DB207" s="142"/>
      <c r="DC207" s="142"/>
      <c r="DD207" s="142"/>
      <c r="DE207" s="142"/>
      <c r="DF207" s="142"/>
      <c r="DG207" s="142"/>
      <c r="DH207" s="142"/>
      <c r="DI207" s="142"/>
      <c r="DJ207" s="142"/>
      <c r="DK207" s="142"/>
      <c r="DL207" s="142"/>
      <c r="DM207" s="142"/>
      <c r="DN207" s="142"/>
      <c r="DO207" s="142"/>
      <c r="DP207" s="142"/>
      <c r="DQ207" s="142"/>
      <c r="DR207" s="142"/>
      <c r="DS207" s="142"/>
      <c r="DT207" s="142"/>
      <c r="DU207" s="142"/>
      <c r="DV207" s="142"/>
      <c r="DW207" s="142"/>
      <c r="DX207" s="142"/>
      <c r="DY207" s="142"/>
      <c r="DZ207" s="142"/>
      <c r="EA207" s="142"/>
      <c r="EB207" s="142"/>
      <c r="EC207" s="142"/>
      <c r="ED207" s="142"/>
      <c r="EE207" s="142"/>
      <c r="EF207" s="142"/>
      <c r="EG207" s="142"/>
      <c r="EH207" s="142"/>
      <c r="EI207" s="142"/>
      <c r="EJ207" s="142"/>
      <c r="EK207" s="142"/>
      <c r="EL207" s="142"/>
      <c r="EM207" s="142"/>
      <c r="EN207" s="142"/>
      <c r="EO207" s="142"/>
      <c r="EP207" s="142"/>
      <c r="EQ207" s="142"/>
      <c r="ER207" s="142"/>
      <c r="ES207" s="142"/>
      <c r="ET207" s="142"/>
      <c r="EU207" s="142"/>
      <c r="EV207" s="142"/>
      <c r="EW207" s="142"/>
      <c r="EX207" s="142"/>
      <c r="EY207" s="142"/>
      <c r="EZ207" s="142"/>
    </row>
    <row r="208" spans="2:156" s="156" customFormat="1" x14ac:dyDescent="0.2">
      <c r="B208" s="135"/>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c r="CA208" s="142"/>
      <c r="CB208" s="142"/>
      <c r="CC208" s="142"/>
      <c r="CD208" s="142"/>
      <c r="CE208" s="142"/>
      <c r="CF208" s="142"/>
      <c r="CG208" s="142"/>
      <c r="CH208" s="142"/>
      <c r="CI208" s="142"/>
      <c r="CJ208" s="142"/>
      <c r="CK208" s="142"/>
      <c r="CL208" s="142"/>
      <c r="CM208" s="142"/>
      <c r="CN208" s="142"/>
      <c r="CO208" s="142"/>
      <c r="CP208" s="142"/>
      <c r="CQ208" s="142"/>
      <c r="CR208" s="142"/>
      <c r="CS208" s="142"/>
      <c r="CT208" s="142"/>
      <c r="CU208" s="142"/>
      <c r="CV208" s="142"/>
      <c r="CW208" s="142"/>
      <c r="CX208" s="142"/>
      <c r="CY208" s="142"/>
      <c r="CZ208" s="142"/>
      <c r="DA208" s="142"/>
      <c r="DB208" s="142"/>
      <c r="DC208" s="142"/>
      <c r="DD208" s="142"/>
      <c r="DE208" s="142"/>
      <c r="DF208" s="142"/>
      <c r="DG208" s="142"/>
      <c r="DH208" s="142"/>
      <c r="DI208" s="142"/>
      <c r="DJ208" s="142"/>
      <c r="DK208" s="142"/>
      <c r="DL208" s="142"/>
      <c r="DM208" s="142"/>
      <c r="DN208" s="142"/>
      <c r="DO208" s="142"/>
      <c r="DP208" s="142"/>
      <c r="DQ208" s="142"/>
      <c r="DR208" s="142"/>
      <c r="DS208" s="142"/>
      <c r="DT208" s="142"/>
      <c r="DU208" s="142"/>
      <c r="DV208" s="142"/>
      <c r="DW208" s="142"/>
      <c r="DX208" s="142"/>
      <c r="DY208" s="142"/>
      <c r="DZ208" s="142"/>
      <c r="EA208" s="142"/>
      <c r="EB208" s="142"/>
      <c r="EC208" s="142"/>
      <c r="ED208" s="142"/>
      <c r="EE208" s="142"/>
      <c r="EF208" s="142"/>
      <c r="EG208" s="142"/>
      <c r="EH208" s="142"/>
      <c r="EI208" s="142"/>
      <c r="EJ208" s="142"/>
      <c r="EK208" s="142"/>
      <c r="EL208" s="142"/>
      <c r="EM208" s="142"/>
      <c r="EN208" s="142"/>
      <c r="EO208" s="142"/>
      <c r="EP208" s="142"/>
      <c r="EQ208" s="142"/>
      <c r="ER208" s="142"/>
      <c r="ES208" s="142"/>
      <c r="ET208" s="142"/>
      <c r="EU208" s="142"/>
      <c r="EV208" s="142"/>
      <c r="EW208" s="142"/>
      <c r="EX208" s="142"/>
      <c r="EY208" s="142"/>
      <c r="EZ208" s="142"/>
    </row>
    <row r="209" spans="2:156" s="156" customFormat="1" x14ac:dyDescent="0.2">
      <c r="B209" s="135"/>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2"/>
      <c r="AY209" s="142"/>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c r="BU209" s="142"/>
      <c r="BV209" s="142"/>
      <c r="BW209" s="142"/>
      <c r="BX209" s="142"/>
      <c r="BY209" s="142"/>
      <c r="BZ209" s="142"/>
      <c r="CA209" s="142"/>
      <c r="CB209" s="142"/>
      <c r="CC209" s="142"/>
      <c r="CD209" s="142"/>
      <c r="CE209" s="142"/>
      <c r="CF209" s="142"/>
      <c r="CG209" s="142"/>
      <c r="CH209" s="142"/>
      <c r="CI209" s="142"/>
      <c r="CJ209" s="142"/>
      <c r="CK209" s="142"/>
      <c r="CL209" s="142"/>
      <c r="CM209" s="142"/>
      <c r="CN209" s="142"/>
      <c r="CO209" s="142"/>
      <c r="CP209" s="142"/>
      <c r="CQ209" s="142"/>
      <c r="CR209" s="142"/>
      <c r="CS209" s="142"/>
      <c r="CT209" s="142"/>
      <c r="CU209" s="142"/>
      <c r="CV209" s="142"/>
      <c r="CW209" s="142"/>
      <c r="CX209" s="142"/>
      <c r="CY209" s="142"/>
      <c r="CZ209" s="142"/>
      <c r="DA209" s="142"/>
      <c r="DB209" s="142"/>
      <c r="DC209" s="142"/>
      <c r="DD209" s="142"/>
      <c r="DE209" s="142"/>
      <c r="DF209" s="142"/>
      <c r="DG209" s="142"/>
      <c r="DH209" s="142"/>
      <c r="DI209" s="142"/>
      <c r="DJ209" s="142"/>
      <c r="DK209" s="142"/>
      <c r="DL209" s="142"/>
      <c r="DM209" s="142"/>
      <c r="DN209" s="142"/>
      <c r="DO209" s="142"/>
      <c r="DP209" s="142"/>
      <c r="DQ209" s="142"/>
      <c r="DR209" s="142"/>
      <c r="DS209" s="142"/>
      <c r="DT209" s="142"/>
      <c r="DU209" s="142"/>
      <c r="DV209" s="142"/>
      <c r="DW209" s="142"/>
      <c r="DX209" s="142"/>
      <c r="DY209" s="142"/>
      <c r="DZ209" s="142"/>
      <c r="EA209" s="142"/>
      <c r="EB209" s="142"/>
      <c r="EC209" s="142"/>
      <c r="ED209" s="142"/>
      <c r="EE209" s="142"/>
      <c r="EF209" s="142"/>
      <c r="EG209" s="142"/>
      <c r="EH209" s="142"/>
      <c r="EI209" s="142"/>
      <c r="EJ209" s="142"/>
      <c r="EK209" s="142"/>
      <c r="EL209" s="142"/>
      <c r="EM209" s="142"/>
      <c r="EN209" s="142"/>
      <c r="EO209" s="142"/>
      <c r="EP209" s="142"/>
      <c r="EQ209" s="142"/>
      <c r="ER209" s="142"/>
      <c r="ES209" s="142"/>
      <c r="ET209" s="142"/>
      <c r="EU209" s="142"/>
      <c r="EV209" s="142"/>
      <c r="EW209" s="142"/>
      <c r="EX209" s="142"/>
      <c r="EY209" s="142"/>
      <c r="EZ209" s="142"/>
    </row>
    <row r="210" spans="2:156" s="156" customFormat="1" x14ac:dyDescent="0.2">
      <c r="B210" s="135"/>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c r="AM210" s="142"/>
      <c r="AN210" s="142"/>
      <c r="AO210" s="142"/>
      <c r="AP210" s="142"/>
      <c r="AQ210" s="142"/>
      <c r="AR210" s="142"/>
      <c r="AS210" s="142"/>
      <c r="AT210" s="142"/>
      <c r="AU210" s="142"/>
      <c r="AV210" s="142"/>
      <c r="AW210" s="142"/>
      <c r="AX210" s="142"/>
      <c r="AY210" s="142"/>
      <c r="AZ210" s="142"/>
      <c r="BA210" s="142"/>
      <c r="BB210" s="142"/>
      <c r="BC210" s="142"/>
      <c r="BD210" s="142"/>
      <c r="BE210" s="142"/>
      <c r="BF210" s="142"/>
      <c r="BG210" s="142"/>
      <c r="BH210" s="142"/>
      <c r="BI210" s="142"/>
      <c r="BJ210" s="142"/>
      <c r="BK210" s="142"/>
      <c r="BL210" s="142"/>
      <c r="BM210" s="142"/>
      <c r="BN210" s="142"/>
      <c r="BO210" s="142"/>
      <c r="BP210" s="142"/>
      <c r="BQ210" s="142"/>
      <c r="BR210" s="142"/>
      <c r="BS210" s="142"/>
      <c r="BT210" s="142"/>
      <c r="BU210" s="142"/>
      <c r="BV210" s="142"/>
      <c r="BW210" s="142"/>
      <c r="BX210" s="142"/>
      <c r="BY210" s="142"/>
      <c r="BZ210" s="142"/>
      <c r="CA210" s="142"/>
      <c r="CB210" s="142"/>
      <c r="CC210" s="142"/>
      <c r="CD210" s="142"/>
      <c r="CE210" s="142"/>
      <c r="CF210" s="142"/>
      <c r="CG210" s="142"/>
      <c r="CH210" s="142"/>
      <c r="CI210" s="142"/>
      <c r="CJ210" s="142"/>
      <c r="CK210" s="142"/>
      <c r="CL210" s="142"/>
      <c r="CM210" s="142"/>
      <c r="CN210" s="142"/>
      <c r="CO210" s="142"/>
      <c r="CP210" s="142"/>
      <c r="CQ210" s="142"/>
      <c r="CR210" s="142"/>
      <c r="CS210" s="142"/>
      <c r="CT210" s="142"/>
      <c r="CU210" s="142"/>
      <c r="CV210" s="142"/>
      <c r="CW210" s="142"/>
      <c r="CX210" s="142"/>
      <c r="CY210" s="142"/>
      <c r="CZ210" s="142"/>
      <c r="DA210" s="142"/>
      <c r="DB210" s="142"/>
      <c r="DC210" s="142"/>
      <c r="DD210" s="142"/>
      <c r="DE210" s="142"/>
      <c r="DF210" s="142"/>
      <c r="DG210" s="142"/>
      <c r="DH210" s="142"/>
      <c r="DI210" s="142"/>
      <c r="DJ210" s="142"/>
      <c r="DK210" s="142"/>
      <c r="DL210" s="142"/>
      <c r="DM210" s="142"/>
      <c r="DN210" s="142"/>
      <c r="DO210" s="142"/>
      <c r="DP210" s="142"/>
      <c r="DQ210" s="142"/>
      <c r="DR210" s="142"/>
      <c r="DS210" s="142"/>
      <c r="DT210" s="142"/>
      <c r="DU210" s="142"/>
      <c r="DV210" s="142"/>
      <c r="DW210" s="142"/>
      <c r="DX210" s="142"/>
      <c r="DY210" s="142"/>
      <c r="DZ210" s="142"/>
      <c r="EA210" s="142"/>
      <c r="EB210" s="142"/>
      <c r="EC210" s="142"/>
      <c r="ED210" s="142"/>
      <c r="EE210" s="142"/>
      <c r="EF210" s="142"/>
      <c r="EG210" s="142"/>
      <c r="EH210" s="142"/>
      <c r="EI210" s="142"/>
      <c r="EJ210" s="142"/>
      <c r="EK210" s="142"/>
      <c r="EL210" s="142"/>
      <c r="EM210" s="142"/>
      <c r="EN210" s="142"/>
      <c r="EO210" s="142"/>
      <c r="EP210" s="142"/>
      <c r="EQ210" s="142"/>
      <c r="ER210" s="142"/>
      <c r="ES210" s="142"/>
      <c r="ET210" s="142"/>
      <c r="EU210" s="142"/>
      <c r="EV210" s="142"/>
      <c r="EW210" s="142"/>
      <c r="EX210" s="142"/>
      <c r="EY210" s="142"/>
      <c r="EZ210" s="142"/>
    </row>
    <row r="211" spans="2:156" s="156" customFormat="1" x14ac:dyDescent="0.2">
      <c r="B211" s="135"/>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c r="BU211" s="142"/>
      <c r="BV211" s="142"/>
      <c r="BW211" s="142"/>
      <c r="BX211" s="142"/>
      <c r="BY211" s="142"/>
      <c r="BZ211" s="142"/>
      <c r="CA211" s="142"/>
      <c r="CB211" s="142"/>
      <c r="CC211" s="142"/>
      <c r="CD211" s="142"/>
      <c r="CE211" s="142"/>
      <c r="CF211" s="142"/>
      <c r="CG211" s="142"/>
      <c r="CH211" s="142"/>
      <c r="CI211" s="142"/>
      <c r="CJ211" s="142"/>
      <c r="CK211" s="142"/>
      <c r="CL211" s="142"/>
      <c r="CM211" s="142"/>
      <c r="CN211" s="142"/>
      <c r="CO211" s="142"/>
      <c r="CP211" s="142"/>
      <c r="CQ211" s="142"/>
      <c r="CR211" s="142"/>
      <c r="CS211" s="142"/>
      <c r="CT211" s="142"/>
      <c r="CU211" s="142"/>
      <c r="CV211" s="142"/>
      <c r="CW211" s="142"/>
      <c r="CX211" s="142"/>
      <c r="CY211" s="142"/>
      <c r="CZ211" s="142"/>
      <c r="DA211" s="142"/>
      <c r="DB211" s="142"/>
      <c r="DC211" s="142"/>
      <c r="DD211" s="142"/>
      <c r="DE211" s="142"/>
      <c r="DF211" s="142"/>
      <c r="DG211" s="142"/>
      <c r="DH211" s="142"/>
      <c r="DI211" s="142"/>
      <c r="DJ211" s="142"/>
      <c r="DK211" s="142"/>
      <c r="DL211" s="142"/>
      <c r="DM211" s="142"/>
      <c r="DN211" s="142"/>
      <c r="DO211" s="142"/>
      <c r="DP211" s="142"/>
      <c r="DQ211" s="142"/>
      <c r="DR211" s="142"/>
      <c r="DS211" s="142"/>
      <c r="DT211" s="142"/>
      <c r="DU211" s="142"/>
      <c r="DV211" s="142"/>
      <c r="DW211" s="142"/>
      <c r="DX211" s="142"/>
      <c r="DY211" s="142"/>
      <c r="DZ211" s="142"/>
      <c r="EA211" s="142"/>
      <c r="EB211" s="142"/>
      <c r="EC211" s="142"/>
      <c r="ED211" s="142"/>
      <c r="EE211" s="142"/>
      <c r="EF211" s="142"/>
      <c r="EG211" s="142"/>
      <c r="EH211" s="142"/>
      <c r="EI211" s="142"/>
      <c r="EJ211" s="142"/>
      <c r="EK211" s="142"/>
      <c r="EL211" s="142"/>
      <c r="EM211" s="142"/>
      <c r="EN211" s="142"/>
      <c r="EO211" s="142"/>
      <c r="EP211" s="142"/>
      <c r="EQ211" s="142"/>
      <c r="ER211" s="142"/>
      <c r="ES211" s="142"/>
      <c r="ET211" s="142"/>
      <c r="EU211" s="142"/>
      <c r="EV211" s="142"/>
      <c r="EW211" s="142"/>
      <c r="EX211" s="142"/>
      <c r="EY211" s="142"/>
      <c r="EZ211" s="142"/>
    </row>
    <row r="212" spans="2:156" s="156" customFormat="1" x14ac:dyDescent="0.2">
      <c r="B212" s="135"/>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2"/>
      <c r="AY212" s="142"/>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c r="CG212" s="142"/>
      <c r="CH212" s="142"/>
      <c r="CI212" s="142"/>
      <c r="CJ212" s="142"/>
      <c r="CK212" s="142"/>
      <c r="CL212" s="142"/>
      <c r="CM212" s="142"/>
      <c r="CN212" s="142"/>
      <c r="CO212" s="142"/>
      <c r="CP212" s="142"/>
      <c r="CQ212" s="142"/>
      <c r="CR212" s="142"/>
      <c r="CS212" s="142"/>
      <c r="CT212" s="142"/>
      <c r="CU212" s="142"/>
      <c r="CV212" s="142"/>
      <c r="CW212" s="142"/>
      <c r="CX212" s="142"/>
      <c r="CY212" s="142"/>
      <c r="CZ212" s="142"/>
      <c r="DA212" s="142"/>
      <c r="DB212" s="142"/>
      <c r="DC212" s="142"/>
      <c r="DD212" s="142"/>
      <c r="DE212" s="142"/>
      <c r="DF212" s="142"/>
      <c r="DG212" s="142"/>
      <c r="DH212" s="142"/>
      <c r="DI212" s="142"/>
      <c r="DJ212" s="142"/>
      <c r="DK212" s="142"/>
      <c r="DL212" s="142"/>
      <c r="DM212" s="142"/>
      <c r="DN212" s="142"/>
      <c r="DO212" s="142"/>
      <c r="DP212" s="142"/>
      <c r="DQ212" s="142"/>
      <c r="DR212" s="142"/>
      <c r="DS212" s="142"/>
      <c r="DT212" s="142"/>
      <c r="DU212" s="142"/>
      <c r="DV212" s="142"/>
      <c r="DW212" s="142"/>
      <c r="DX212" s="142"/>
      <c r="DY212" s="142"/>
      <c r="DZ212" s="142"/>
      <c r="EA212" s="142"/>
      <c r="EB212" s="142"/>
      <c r="EC212" s="142"/>
      <c r="ED212" s="142"/>
      <c r="EE212" s="142"/>
      <c r="EF212" s="142"/>
      <c r="EG212" s="142"/>
      <c r="EH212" s="142"/>
      <c r="EI212" s="142"/>
      <c r="EJ212" s="142"/>
      <c r="EK212" s="142"/>
      <c r="EL212" s="142"/>
      <c r="EM212" s="142"/>
      <c r="EN212" s="142"/>
      <c r="EO212" s="142"/>
      <c r="EP212" s="142"/>
      <c r="EQ212" s="142"/>
      <c r="ER212" s="142"/>
      <c r="ES212" s="142"/>
      <c r="ET212" s="142"/>
      <c r="EU212" s="142"/>
      <c r="EV212" s="142"/>
      <c r="EW212" s="142"/>
      <c r="EX212" s="142"/>
      <c r="EY212" s="142"/>
      <c r="EZ212" s="142"/>
    </row>
    <row r="213" spans="2:156" s="156" customFormat="1" x14ac:dyDescent="0.2">
      <c r="B213" s="135"/>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c r="AM213" s="142"/>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c r="CG213" s="142"/>
      <c r="CH213" s="142"/>
      <c r="CI213" s="142"/>
      <c r="CJ213" s="142"/>
      <c r="CK213" s="142"/>
      <c r="CL213" s="142"/>
      <c r="CM213" s="142"/>
      <c r="CN213" s="142"/>
      <c r="CO213" s="142"/>
      <c r="CP213" s="142"/>
      <c r="CQ213" s="142"/>
      <c r="CR213" s="142"/>
      <c r="CS213" s="142"/>
      <c r="CT213" s="142"/>
      <c r="CU213" s="142"/>
      <c r="CV213" s="142"/>
      <c r="CW213" s="142"/>
      <c r="CX213" s="142"/>
      <c r="CY213" s="142"/>
      <c r="CZ213" s="142"/>
      <c r="DA213" s="142"/>
      <c r="DB213" s="142"/>
      <c r="DC213" s="142"/>
      <c r="DD213" s="142"/>
      <c r="DE213" s="142"/>
      <c r="DF213" s="142"/>
      <c r="DG213" s="142"/>
      <c r="DH213" s="142"/>
      <c r="DI213" s="142"/>
      <c r="DJ213" s="142"/>
      <c r="DK213" s="142"/>
      <c r="DL213" s="142"/>
      <c r="DM213" s="142"/>
      <c r="DN213" s="142"/>
      <c r="DO213" s="142"/>
      <c r="DP213" s="142"/>
      <c r="DQ213" s="142"/>
      <c r="DR213" s="142"/>
      <c r="DS213" s="142"/>
      <c r="DT213" s="142"/>
      <c r="DU213" s="142"/>
      <c r="DV213" s="142"/>
      <c r="DW213" s="142"/>
      <c r="DX213" s="142"/>
      <c r="DY213" s="142"/>
      <c r="DZ213" s="142"/>
      <c r="EA213" s="142"/>
      <c r="EB213" s="142"/>
      <c r="EC213" s="142"/>
      <c r="ED213" s="142"/>
      <c r="EE213" s="142"/>
      <c r="EF213" s="142"/>
      <c r="EG213" s="142"/>
      <c r="EH213" s="142"/>
      <c r="EI213" s="142"/>
      <c r="EJ213" s="142"/>
      <c r="EK213" s="142"/>
      <c r="EL213" s="142"/>
      <c r="EM213" s="142"/>
      <c r="EN213" s="142"/>
      <c r="EO213" s="142"/>
      <c r="EP213" s="142"/>
      <c r="EQ213" s="142"/>
      <c r="ER213" s="142"/>
      <c r="ES213" s="142"/>
      <c r="ET213" s="142"/>
      <c r="EU213" s="142"/>
      <c r="EV213" s="142"/>
      <c r="EW213" s="142"/>
      <c r="EX213" s="142"/>
      <c r="EY213" s="142"/>
      <c r="EZ213" s="142"/>
    </row>
    <row r="214" spans="2:156" s="156" customFormat="1" x14ac:dyDescent="0.2">
      <c r="B214" s="135"/>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2"/>
      <c r="BR214" s="142"/>
      <c r="BS214" s="142"/>
      <c r="BT214" s="142"/>
      <c r="BU214" s="142"/>
      <c r="BV214" s="142"/>
      <c r="BW214" s="142"/>
      <c r="BX214" s="142"/>
      <c r="BY214" s="142"/>
      <c r="BZ214" s="142"/>
      <c r="CA214" s="142"/>
      <c r="CB214" s="142"/>
      <c r="CC214" s="142"/>
      <c r="CD214" s="142"/>
      <c r="CE214" s="142"/>
      <c r="CF214" s="142"/>
      <c r="CG214" s="142"/>
      <c r="CH214" s="142"/>
      <c r="CI214" s="142"/>
      <c r="CJ214" s="142"/>
      <c r="CK214" s="142"/>
      <c r="CL214" s="142"/>
      <c r="CM214" s="142"/>
      <c r="CN214" s="142"/>
      <c r="CO214" s="142"/>
      <c r="CP214" s="142"/>
      <c r="CQ214" s="142"/>
      <c r="CR214" s="142"/>
      <c r="CS214" s="142"/>
      <c r="CT214" s="142"/>
      <c r="CU214" s="142"/>
      <c r="CV214" s="142"/>
      <c r="CW214" s="142"/>
      <c r="CX214" s="142"/>
      <c r="CY214" s="142"/>
      <c r="CZ214" s="142"/>
      <c r="DA214" s="142"/>
      <c r="DB214" s="142"/>
      <c r="DC214" s="142"/>
      <c r="DD214" s="142"/>
      <c r="DE214" s="142"/>
      <c r="DF214" s="142"/>
      <c r="DG214" s="142"/>
      <c r="DH214" s="142"/>
      <c r="DI214" s="142"/>
      <c r="DJ214" s="142"/>
      <c r="DK214" s="142"/>
      <c r="DL214" s="142"/>
      <c r="DM214" s="142"/>
      <c r="DN214" s="142"/>
      <c r="DO214" s="142"/>
      <c r="DP214" s="142"/>
      <c r="DQ214" s="142"/>
      <c r="DR214" s="142"/>
      <c r="DS214" s="142"/>
      <c r="DT214" s="142"/>
      <c r="DU214" s="142"/>
      <c r="DV214" s="142"/>
      <c r="DW214" s="142"/>
      <c r="DX214" s="142"/>
      <c r="DY214" s="142"/>
      <c r="DZ214" s="142"/>
      <c r="EA214" s="142"/>
      <c r="EB214" s="142"/>
      <c r="EC214" s="142"/>
      <c r="ED214" s="142"/>
      <c r="EE214" s="142"/>
      <c r="EF214" s="142"/>
      <c r="EG214" s="142"/>
      <c r="EH214" s="142"/>
      <c r="EI214" s="142"/>
      <c r="EJ214" s="142"/>
      <c r="EK214" s="142"/>
      <c r="EL214" s="142"/>
      <c r="EM214" s="142"/>
      <c r="EN214" s="142"/>
      <c r="EO214" s="142"/>
      <c r="EP214" s="142"/>
      <c r="EQ214" s="142"/>
      <c r="ER214" s="142"/>
      <c r="ES214" s="142"/>
      <c r="ET214" s="142"/>
      <c r="EU214" s="142"/>
      <c r="EV214" s="142"/>
      <c r="EW214" s="142"/>
      <c r="EX214" s="142"/>
      <c r="EY214" s="142"/>
      <c r="EZ214" s="142"/>
    </row>
    <row r="215" spans="2:156" s="156" customFormat="1" x14ac:dyDescent="0.2">
      <c r="B215" s="135"/>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BM215" s="142"/>
      <c r="BN215" s="142"/>
      <c r="BO215" s="142"/>
      <c r="BP215" s="142"/>
      <c r="BQ215" s="142"/>
      <c r="BR215" s="142"/>
      <c r="BS215" s="142"/>
      <c r="BT215" s="142"/>
      <c r="BU215" s="142"/>
      <c r="BV215" s="142"/>
      <c r="BW215" s="142"/>
      <c r="BX215" s="142"/>
      <c r="BY215" s="142"/>
      <c r="BZ215" s="142"/>
      <c r="CA215" s="142"/>
      <c r="CB215" s="142"/>
      <c r="CC215" s="142"/>
      <c r="CD215" s="142"/>
      <c r="CE215" s="142"/>
      <c r="CF215" s="142"/>
      <c r="CG215" s="142"/>
      <c r="CH215" s="142"/>
      <c r="CI215" s="142"/>
      <c r="CJ215" s="142"/>
      <c r="CK215" s="142"/>
      <c r="CL215" s="142"/>
      <c r="CM215" s="142"/>
      <c r="CN215" s="142"/>
      <c r="CO215" s="142"/>
      <c r="CP215" s="142"/>
      <c r="CQ215" s="142"/>
      <c r="CR215" s="142"/>
      <c r="CS215" s="142"/>
      <c r="CT215" s="142"/>
      <c r="CU215" s="142"/>
      <c r="CV215" s="142"/>
      <c r="CW215" s="142"/>
      <c r="CX215" s="142"/>
      <c r="CY215" s="142"/>
      <c r="CZ215" s="142"/>
      <c r="DA215" s="142"/>
      <c r="DB215" s="142"/>
      <c r="DC215" s="142"/>
      <c r="DD215" s="142"/>
      <c r="DE215" s="142"/>
      <c r="DF215" s="142"/>
      <c r="DG215" s="142"/>
      <c r="DH215" s="142"/>
      <c r="DI215" s="142"/>
      <c r="DJ215" s="142"/>
      <c r="DK215" s="142"/>
      <c r="DL215" s="142"/>
      <c r="DM215" s="142"/>
      <c r="DN215" s="142"/>
      <c r="DO215" s="142"/>
      <c r="DP215" s="142"/>
      <c r="DQ215" s="142"/>
      <c r="DR215" s="142"/>
      <c r="DS215" s="142"/>
      <c r="DT215" s="142"/>
      <c r="DU215" s="142"/>
      <c r="DV215" s="142"/>
      <c r="DW215" s="142"/>
      <c r="DX215" s="142"/>
      <c r="DY215" s="142"/>
      <c r="DZ215" s="142"/>
      <c r="EA215" s="142"/>
      <c r="EB215" s="142"/>
      <c r="EC215" s="142"/>
      <c r="ED215" s="142"/>
      <c r="EE215" s="142"/>
      <c r="EF215" s="142"/>
      <c r="EG215" s="142"/>
      <c r="EH215" s="142"/>
      <c r="EI215" s="142"/>
      <c r="EJ215" s="142"/>
      <c r="EK215" s="142"/>
      <c r="EL215" s="142"/>
      <c r="EM215" s="142"/>
      <c r="EN215" s="142"/>
      <c r="EO215" s="142"/>
      <c r="EP215" s="142"/>
      <c r="EQ215" s="142"/>
      <c r="ER215" s="142"/>
      <c r="ES215" s="142"/>
      <c r="ET215" s="142"/>
      <c r="EU215" s="142"/>
      <c r="EV215" s="142"/>
      <c r="EW215" s="142"/>
      <c r="EX215" s="142"/>
      <c r="EY215" s="142"/>
      <c r="EZ215" s="142"/>
    </row>
    <row r="216" spans="2:156" s="156" customFormat="1" x14ac:dyDescent="0.2">
      <c r="B216" s="135"/>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2"/>
      <c r="AL216" s="142"/>
      <c r="AM216" s="142"/>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c r="BO216" s="142"/>
      <c r="BP216" s="142"/>
      <c r="BQ216" s="142"/>
      <c r="BR216" s="142"/>
      <c r="BS216" s="142"/>
      <c r="BT216" s="142"/>
      <c r="BU216" s="142"/>
      <c r="BV216" s="142"/>
      <c r="BW216" s="142"/>
      <c r="BX216" s="142"/>
      <c r="BY216" s="142"/>
      <c r="BZ216" s="142"/>
      <c r="CA216" s="142"/>
      <c r="CB216" s="142"/>
      <c r="CC216" s="142"/>
      <c r="CD216" s="142"/>
      <c r="CE216" s="142"/>
      <c r="CF216" s="142"/>
      <c r="CG216" s="142"/>
      <c r="CH216" s="142"/>
      <c r="CI216" s="142"/>
      <c r="CJ216" s="142"/>
      <c r="CK216" s="142"/>
      <c r="CL216" s="142"/>
      <c r="CM216" s="142"/>
      <c r="CN216" s="142"/>
      <c r="CO216" s="142"/>
      <c r="CP216" s="142"/>
      <c r="CQ216" s="142"/>
      <c r="CR216" s="142"/>
      <c r="CS216" s="142"/>
      <c r="CT216" s="142"/>
      <c r="CU216" s="142"/>
      <c r="CV216" s="142"/>
      <c r="CW216" s="142"/>
      <c r="CX216" s="142"/>
      <c r="CY216" s="142"/>
      <c r="CZ216" s="142"/>
      <c r="DA216" s="142"/>
      <c r="DB216" s="142"/>
      <c r="DC216" s="142"/>
      <c r="DD216" s="142"/>
      <c r="DE216" s="142"/>
      <c r="DF216" s="142"/>
      <c r="DG216" s="142"/>
      <c r="DH216" s="142"/>
      <c r="DI216" s="142"/>
      <c r="DJ216" s="142"/>
      <c r="DK216" s="142"/>
      <c r="DL216" s="142"/>
      <c r="DM216" s="142"/>
      <c r="DN216" s="142"/>
      <c r="DO216" s="142"/>
      <c r="DP216" s="142"/>
      <c r="DQ216" s="142"/>
      <c r="DR216" s="142"/>
      <c r="DS216" s="142"/>
      <c r="DT216" s="142"/>
      <c r="DU216" s="142"/>
      <c r="DV216" s="142"/>
      <c r="DW216" s="142"/>
      <c r="DX216" s="142"/>
      <c r="DY216" s="142"/>
      <c r="DZ216" s="142"/>
      <c r="EA216" s="142"/>
      <c r="EB216" s="142"/>
      <c r="EC216" s="142"/>
      <c r="ED216" s="142"/>
      <c r="EE216" s="142"/>
      <c r="EF216" s="142"/>
      <c r="EG216" s="142"/>
      <c r="EH216" s="142"/>
      <c r="EI216" s="142"/>
      <c r="EJ216" s="142"/>
      <c r="EK216" s="142"/>
      <c r="EL216" s="142"/>
      <c r="EM216" s="142"/>
      <c r="EN216" s="142"/>
      <c r="EO216" s="142"/>
      <c r="EP216" s="142"/>
      <c r="EQ216" s="142"/>
      <c r="ER216" s="142"/>
      <c r="ES216" s="142"/>
      <c r="ET216" s="142"/>
      <c r="EU216" s="142"/>
      <c r="EV216" s="142"/>
      <c r="EW216" s="142"/>
      <c r="EX216" s="142"/>
      <c r="EY216" s="142"/>
      <c r="EZ216" s="142"/>
    </row>
    <row r="217" spans="2:156" s="156" customFormat="1" x14ac:dyDescent="0.2">
      <c r="B217" s="135"/>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2"/>
      <c r="AL217" s="142"/>
      <c r="AM217" s="142"/>
      <c r="AN217" s="142"/>
      <c r="AO217" s="142"/>
      <c r="AP217" s="142"/>
      <c r="AQ217" s="142"/>
      <c r="AR217" s="142"/>
      <c r="AS217" s="142"/>
      <c r="AT217" s="142"/>
      <c r="AU217" s="142"/>
      <c r="AV217" s="142"/>
      <c r="AW217" s="142"/>
      <c r="AX217" s="142"/>
      <c r="AY217" s="142"/>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c r="CA217" s="142"/>
      <c r="CB217" s="142"/>
      <c r="CC217" s="142"/>
      <c r="CD217" s="142"/>
      <c r="CE217" s="142"/>
      <c r="CF217" s="142"/>
      <c r="CG217" s="142"/>
      <c r="CH217" s="142"/>
      <c r="CI217" s="142"/>
      <c r="CJ217" s="142"/>
      <c r="CK217" s="142"/>
      <c r="CL217" s="142"/>
      <c r="CM217" s="142"/>
      <c r="CN217" s="142"/>
      <c r="CO217" s="142"/>
      <c r="CP217" s="142"/>
      <c r="CQ217" s="142"/>
      <c r="CR217" s="142"/>
      <c r="CS217" s="142"/>
      <c r="CT217" s="142"/>
      <c r="CU217" s="142"/>
      <c r="CV217" s="142"/>
      <c r="CW217" s="142"/>
      <c r="CX217" s="142"/>
      <c r="CY217" s="142"/>
      <c r="CZ217" s="142"/>
      <c r="DA217" s="142"/>
      <c r="DB217" s="142"/>
      <c r="DC217" s="142"/>
      <c r="DD217" s="142"/>
      <c r="DE217" s="142"/>
      <c r="DF217" s="142"/>
      <c r="DG217" s="142"/>
      <c r="DH217" s="142"/>
      <c r="DI217" s="142"/>
      <c r="DJ217" s="142"/>
      <c r="DK217" s="142"/>
      <c r="DL217" s="142"/>
      <c r="DM217" s="142"/>
      <c r="DN217" s="142"/>
      <c r="DO217" s="142"/>
      <c r="DP217" s="142"/>
      <c r="DQ217" s="142"/>
      <c r="DR217" s="142"/>
      <c r="DS217" s="142"/>
      <c r="DT217" s="142"/>
      <c r="DU217" s="142"/>
      <c r="DV217" s="142"/>
      <c r="DW217" s="142"/>
      <c r="DX217" s="142"/>
      <c r="DY217" s="142"/>
      <c r="DZ217" s="142"/>
      <c r="EA217" s="142"/>
      <c r="EB217" s="142"/>
      <c r="EC217" s="142"/>
      <c r="ED217" s="142"/>
      <c r="EE217" s="142"/>
      <c r="EF217" s="142"/>
      <c r="EG217" s="142"/>
      <c r="EH217" s="142"/>
      <c r="EI217" s="142"/>
      <c r="EJ217" s="142"/>
      <c r="EK217" s="142"/>
      <c r="EL217" s="142"/>
      <c r="EM217" s="142"/>
      <c r="EN217" s="142"/>
      <c r="EO217" s="142"/>
      <c r="EP217" s="142"/>
      <c r="EQ217" s="142"/>
      <c r="ER217" s="142"/>
      <c r="ES217" s="142"/>
      <c r="ET217" s="142"/>
      <c r="EU217" s="142"/>
      <c r="EV217" s="142"/>
      <c r="EW217" s="142"/>
      <c r="EX217" s="142"/>
      <c r="EY217" s="142"/>
      <c r="EZ217" s="142"/>
    </row>
    <row r="218" spans="2:156" s="156" customFormat="1" x14ac:dyDescent="0.2">
      <c r="B218" s="135"/>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c r="AN218" s="142"/>
      <c r="AO218" s="142"/>
      <c r="AP218" s="142"/>
      <c r="AQ218" s="142"/>
      <c r="AR218" s="142"/>
      <c r="AS218" s="142"/>
      <c r="AT218" s="142"/>
      <c r="AU218" s="142"/>
      <c r="AV218" s="142"/>
      <c r="AW218" s="142"/>
      <c r="AX218" s="142"/>
      <c r="AY218" s="142"/>
      <c r="AZ218" s="142"/>
      <c r="BA218" s="142"/>
      <c r="BB218" s="142"/>
      <c r="BC218" s="142"/>
      <c r="BD218" s="142"/>
      <c r="BE218" s="142"/>
      <c r="BF218" s="142"/>
      <c r="BG218" s="142"/>
      <c r="BH218" s="142"/>
      <c r="BI218" s="142"/>
      <c r="BJ218" s="142"/>
      <c r="BK218" s="142"/>
      <c r="BL218" s="142"/>
      <c r="BM218" s="142"/>
      <c r="BN218" s="142"/>
      <c r="BO218" s="142"/>
      <c r="BP218" s="142"/>
      <c r="BQ218" s="142"/>
      <c r="BR218" s="142"/>
      <c r="BS218" s="142"/>
      <c r="BT218" s="142"/>
      <c r="BU218" s="142"/>
      <c r="BV218" s="142"/>
      <c r="BW218" s="142"/>
      <c r="BX218" s="142"/>
      <c r="BY218" s="142"/>
      <c r="BZ218" s="142"/>
      <c r="CA218" s="142"/>
      <c r="CB218" s="142"/>
      <c r="CC218" s="142"/>
      <c r="CD218" s="142"/>
      <c r="CE218" s="142"/>
      <c r="CF218" s="142"/>
      <c r="CG218" s="142"/>
      <c r="CH218" s="142"/>
      <c r="CI218" s="142"/>
      <c r="CJ218" s="142"/>
      <c r="CK218" s="142"/>
      <c r="CL218" s="142"/>
      <c r="CM218" s="142"/>
      <c r="CN218" s="142"/>
      <c r="CO218" s="142"/>
      <c r="CP218" s="142"/>
      <c r="CQ218" s="142"/>
      <c r="CR218" s="142"/>
      <c r="CS218" s="142"/>
      <c r="CT218" s="142"/>
      <c r="CU218" s="142"/>
      <c r="CV218" s="142"/>
      <c r="CW218" s="142"/>
      <c r="CX218" s="142"/>
      <c r="CY218" s="142"/>
      <c r="CZ218" s="142"/>
      <c r="DA218" s="142"/>
      <c r="DB218" s="142"/>
      <c r="DC218" s="142"/>
      <c r="DD218" s="142"/>
      <c r="DE218" s="142"/>
      <c r="DF218" s="142"/>
      <c r="DG218" s="142"/>
      <c r="DH218" s="142"/>
      <c r="DI218" s="142"/>
      <c r="DJ218" s="142"/>
      <c r="DK218" s="142"/>
      <c r="DL218" s="142"/>
      <c r="DM218" s="142"/>
      <c r="DN218" s="142"/>
      <c r="DO218" s="142"/>
      <c r="DP218" s="142"/>
      <c r="DQ218" s="142"/>
      <c r="DR218" s="142"/>
      <c r="DS218" s="142"/>
      <c r="DT218" s="142"/>
      <c r="DU218" s="142"/>
      <c r="DV218" s="142"/>
      <c r="DW218" s="142"/>
      <c r="DX218" s="142"/>
      <c r="DY218" s="142"/>
      <c r="DZ218" s="142"/>
      <c r="EA218" s="142"/>
      <c r="EB218" s="142"/>
      <c r="EC218" s="142"/>
      <c r="ED218" s="142"/>
      <c r="EE218" s="142"/>
      <c r="EF218" s="142"/>
      <c r="EG218" s="142"/>
      <c r="EH218" s="142"/>
      <c r="EI218" s="142"/>
      <c r="EJ218" s="142"/>
      <c r="EK218" s="142"/>
      <c r="EL218" s="142"/>
      <c r="EM218" s="142"/>
      <c r="EN218" s="142"/>
      <c r="EO218" s="142"/>
      <c r="EP218" s="142"/>
      <c r="EQ218" s="142"/>
      <c r="ER218" s="142"/>
      <c r="ES218" s="142"/>
      <c r="ET218" s="142"/>
      <c r="EU218" s="142"/>
      <c r="EV218" s="142"/>
      <c r="EW218" s="142"/>
      <c r="EX218" s="142"/>
      <c r="EY218" s="142"/>
      <c r="EZ218" s="142"/>
    </row>
    <row r="219" spans="2:156" s="156" customFormat="1" x14ac:dyDescent="0.2">
      <c r="B219" s="135"/>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2"/>
      <c r="AN219" s="142"/>
      <c r="AO219" s="142"/>
      <c r="AP219" s="142"/>
      <c r="AQ219" s="142"/>
      <c r="AR219" s="142"/>
      <c r="AS219" s="142"/>
      <c r="AT219" s="142"/>
      <c r="AU219" s="142"/>
      <c r="AV219" s="142"/>
      <c r="AW219" s="142"/>
      <c r="AX219" s="142"/>
      <c r="AY219" s="142"/>
      <c r="AZ219" s="142"/>
      <c r="BA219" s="142"/>
      <c r="BB219" s="142"/>
      <c r="BC219" s="142"/>
      <c r="BD219" s="142"/>
      <c r="BE219" s="142"/>
      <c r="BF219" s="142"/>
      <c r="BG219" s="142"/>
      <c r="BH219" s="142"/>
      <c r="BI219" s="142"/>
      <c r="BJ219" s="142"/>
      <c r="BK219" s="142"/>
      <c r="BL219" s="142"/>
      <c r="BM219" s="142"/>
      <c r="BN219" s="142"/>
      <c r="BO219" s="142"/>
      <c r="BP219" s="142"/>
      <c r="BQ219" s="142"/>
      <c r="BR219" s="142"/>
      <c r="BS219" s="142"/>
      <c r="BT219" s="142"/>
      <c r="BU219" s="142"/>
      <c r="BV219" s="142"/>
      <c r="BW219" s="142"/>
      <c r="BX219" s="142"/>
      <c r="BY219" s="142"/>
      <c r="BZ219" s="142"/>
      <c r="CA219" s="142"/>
      <c r="CB219" s="142"/>
      <c r="CC219" s="142"/>
      <c r="CD219" s="142"/>
      <c r="CE219" s="142"/>
      <c r="CF219" s="142"/>
      <c r="CG219" s="142"/>
      <c r="CH219" s="142"/>
      <c r="CI219" s="142"/>
      <c r="CJ219" s="142"/>
      <c r="CK219" s="142"/>
      <c r="CL219" s="142"/>
      <c r="CM219" s="142"/>
      <c r="CN219" s="142"/>
      <c r="CO219" s="142"/>
      <c r="CP219" s="142"/>
      <c r="CQ219" s="142"/>
      <c r="CR219" s="142"/>
      <c r="CS219" s="142"/>
      <c r="CT219" s="142"/>
      <c r="CU219" s="142"/>
      <c r="CV219" s="142"/>
      <c r="CW219" s="142"/>
      <c r="CX219" s="142"/>
      <c r="CY219" s="142"/>
      <c r="CZ219" s="142"/>
      <c r="DA219" s="142"/>
      <c r="DB219" s="142"/>
      <c r="DC219" s="142"/>
      <c r="DD219" s="142"/>
      <c r="DE219" s="142"/>
      <c r="DF219" s="142"/>
      <c r="DG219" s="142"/>
      <c r="DH219" s="142"/>
      <c r="DI219" s="142"/>
      <c r="DJ219" s="142"/>
      <c r="DK219" s="142"/>
      <c r="DL219" s="142"/>
      <c r="DM219" s="142"/>
      <c r="DN219" s="142"/>
      <c r="DO219" s="142"/>
      <c r="DP219" s="142"/>
      <c r="DQ219" s="142"/>
      <c r="DR219" s="142"/>
      <c r="DS219" s="142"/>
      <c r="DT219" s="142"/>
      <c r="DU219" s="142"/>
      <c r="DV219" s="142"/>
      <c r="DW219" s="142"/>
      <c r="DX219" s="142"/>
      <c r="DY219" s="142"/>
      <c r="DZ219" s="142"/>
      <c r="EA219" s="142"/>
      <c r="EB219" s="142"/>
      <c r="EC219" s="142"/>
      <c r="ED219" s="142"/>
      <c r="EE219" s="142"/>
      <c r="EF219" s="142"/>
      <c r="EG219" s="142"/>
      <c r="EH219" s="142"/>
      <c r="EI219" s="142"/>
      <c r="EJ219" s="142"/>
      <c r="EK219" s="142"/>
      <c r="EL219" s="142"/>
      <c r="EM219" s="142"/>
      <c r="EN219" s="142"/>
      <c r="EO219" s="142"/>
      <c r="EP219" s="142"/>
      <c r="EQ219" s="142"/>
      <c r="ER219" s="142"/>
      <c r="ES219" s="142"/>
      <c r="ET219" s="142"/>
      <c r="EU219" s="142"/>
      <c r="EV219" s="142"/>
      <c r="EW219" s="142"/>
      <c r="EX219" s="142"/>
      <c r="EY219" s="142"/>
      <c r="EZ219" s="142"/>
    </row>
    <row r="220" spans="2:156" s="156" customFormat="1" x14ac:dyDescent="0.2">
      <c r="B220" s="135"/>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42"/>
      <c r="BG220" s="142"/>
      <c r="BH220" s="142"/>
      <c r="BI220" s="142"/>
      <c r="BJ220" s="142"/>
      <c r="BK220" s="142"/>
      <c r="BL220" s="142"/>
      <c r="BM220" s="142"/>
      <c r="BN220" s="142"/>
      <c r="BO220" s="142"/>
      <c r="BP220" s="142"/>
      <c r="BQ220" s="142"/>
      <c r="BR220" s="142"/>
      <c r="BS220" s="142"/>
      <c r="BT220" s="142"/>
      <c r="BU220" s="142"/>
      <c r="BV220" s="142"/>
      <c r="BW220" s="142"/>
      <c r="BX220" s="142"/>
      <c r="BY220" s="142"/>
      <c r="BZ220" s="142"/>
      <c r="CA220" s="142"/>
      <c r="CB220" s="142"/>
      <c r="CC220" s="142"/>
      <c r="CD220" s="142"/>
      <c r="CE220" s="142"/>
      <c r="CF220" s="142"/>
      <c r="CG220" s="142"/>
      <c r="CH220" s="142"/>
      <c r="CI220" s="142"/>
      <c r="CJ220" s="142"/>
      <c r="CK220" s="142"/>
      <c r="CL220" s="142"/>
      <c r="CM220" s="142"/>
      <c r="CN220" s="142"/>
      <c r="CO220" s="142"/>
      <c r="CP220" s="142"/>
      <c r="CQ220" s="142"/>
      <c r="CR220" s="142"/>
      <c r="CS220" s="142"/>
      <c r="CT220" s="142"/>
      <c r="CU220" s="142"/>
      <c r="CV220" s="142"/>
      <c r="CW220" s="142"/>
      <c r="CX220" s="142"/>
      <c r="CY220" s="142"/>
      <c r="CZ220" s="142"/>
      <c r="DA220" s="142"/>
      <c r="DB220" s="142"/>
      <c r="DC220" s="142"/>
      <c r="DD220" s="142"/>
      <c r="DE220" s="142"/>
      <c r="DF220" s="142"/>
      <c r="DG220" s="142"/>
      <c r="DH220" s="142"/>
      <c r="DI220" s="142"/>
      <c r="DJ220" s="142"/>
      <c r="DK220" s="142"/>
      <c r="DL220" s="142"/>
      <c r="DM220" s="142"/>
      <c r="DN220" s="142"/>
      <c r="DO220" s="142"/>
      <c r="DP220" s="142"/>
      <c r="DQ220" s="142"/>
      <c r="DR220" s="142"/>
      <c r="DS220" s="142"/>
      <c r="DT220" s="142"/>
      <c r="DU220" s="142"/>
      <c r="DV220" s="142"/>
      <c r="DW220" s="142"/>
      <c r="DX220" s="142"/>
      <c r="DY220" s="142"/>
      <c r="DZ220" s="142"/>
      <c r="EA220" s="142"/>
      <c r="EB220" s="142"/>
      <c r="EC220" s="142"/>
      <c r="ED220" s="142"/>
      <c r="EE220" s="142"/>
      <c r="EF220" s="142"/>
      <c r="EG220" s="142"/>
      <c r="EH220" s="142"/>
      <c r="EI220" s="142"/>
      <c r="EJ220" s="142"/>
      <c r="EK220" s="142"/>
      <c r="EL220" s="142"/>
      <c r="EM220" s="142"/>
      <c r="EN220" s="142"/>
      <c r="EO220" s="142"/>
      <c r="EP220" s="142"/>
      <c r="EQ220" s="142"/>
      <c r="ER220" s="142"/>
      <c r="ES220" s="142"/>
      <c r="ET220" s="142"/>
      <c r="EU220" s="142"/>
      <c r="EV220" s="142"/>
      <c r="EW220" s="142"/>
      <c r="EX220" s="142"/>
      <c r="EY220" s="142"/>
      <c r="EZ220" s="142"/>
    </row>
    <row r="221" spans="2:156" s="156" customFormat="1" x14ac:dyDescent="0.2">
      <c r="B221" s="135"/>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2"/>
      <c r="AO221" s="142"/>
      <c r="AP221" s="142"/>
      <c r="AQ221" s="142"/>
      <c r="AR221" s="142"/>
      <c r="AS221" s="142"/>
      <c r="AT221" s="142"/>
      <c r="AU221" s="142"/>
      <c r="AV221" s="142"/>
      <c r="AW221" s="142"/>
      <c r="AX221" s="142"/>
      <c r="AY221" s="142"/>
      <c r="AZ221" s="142"/>
      <c r="BA221" s="142"/>
      <c r="BB221" s="142"/>
      <c r="BC221" s="142"/>
      <c r="BD221" s="142"/>
      <c r="BE221" s="142"/>
      <c r="BF221" s="142"/>
      <c r="BG221" s="142"/>
      <c r="BH221" s="142"/>
      <c r="BI221" s="142"/>
      <c r="BJ221" s="142"/>
      <c r="BK221" s="142"/>
      <c r="BL221" s="142"/>
      <c r="BM221" s="142"/>
      <c r="BN221" s="142"/>
      <c r="BO221" s="142"/>
      <c r="BP221" s="142"/>
      <c r="BQ221" s="142"/>
      <c r="BR221" s="142"/>
      <c r="BS221" s="142"/>
      <c r="BT221" s="142"/>
      <c r="BU221" s="142"/>
      <c r="BV221" s="142"/>
      <c r="BW221" s="142"/>
      <c r="BX221" s="142"/>
      <c r="BY221" s="142"/>
      <c r="BZ221" s="142"/>
      <c r="CA221" s="142"/>
      <c r="CB221" s="142"/>
      <c r="CC221" s="142"/>
      <c r="CD221" s="142"/>
      <c r="CE221" s="142"/>
      <c r="CF221" s="142"/>
      <c r="CG221" s="142"/>
      <c r="CH221" s="142"/>
      <c r="CI221" s="142"/>
      <c r="CJ221" s="142"/>
      <c r="CK221" s="142"/>
      <c r="CL221" s="142"/>
      <c r="CM221" s="142"/>
      <c r="CN221" s="142"/>
      <c r="CO221" s="142"/>
      <c r="CP221" s="142"/>
      <c r="CQ221" s="142"/>
      <c r="CR221" s="142"/>
      <c r="CS221" s="142"/>
      <c r="CT221" s="142"/>
      <c r="CU221" s="142"/>
      <c r="CV221" s="142"/>
      <c r="CW221" s="142"/>
      <c r="CX221" s="142"/>
      <c r="CY221" s="142"/>
      <c r="CZ221" s="142"/>
      <c r="DA221" s="142"/>
      <c r="DB221" s="142"/>
      <c r="DC221" s="142"/>
      <c r="DD221" s="142"/>
      <c r="DE221" s="142"/>
      <c r="DF221" s="142"/>
      <c r="DG221" s="142"/>
      <c r="DH221" s="142"/>
      <c r="DI221" s="142"/>
      <c r="DJ221" s="142"/>
      <c r="DK221" s="142"/>
      <c r="DL221" s="142"/>
      <c r="DM221" s="142"/>
      <c r="DN221" s="142"/>
      <c r="DO221" s="142"/>
      <c r="DP221" s="142"/>
      <c r="DQ221" s="142"/>
      <c r="DR221" s="142"/>
      <c r="DS221" s="142"/>
      <c r="DT221" s="142"/>
      <c r="DU221" s="142"/>
      <c r="DV221" s="142"/>
      <c r="DW221" s="142"/>
      <c r="DX221" s="142"/>
      <c r="DY221" s="142"/>
      <c r="DZ221" s="142"/>
      <c r="EA221" s="142"/>
      <c r="EB221" s="142"/>
      <c r="EC221" s="142"/>
      <c r="ED221" s="142"/>
      <c r="EE221" s="142"/>
      <c r="EF221" s="142"/>
      <c r="EG221" s="142"/>
      <c r="EH221" s="142"/>
      <c r="EI221" s="142"/>
      <c r="EJ221" s="142"/>
      <c r="EK221" s="142"/>
      <c r="EL221" s="142"/>
      <c r="EM221" s="142"/>
      <c r="EN221" s="142"/>
      <c r="EO221" s="142"/>
      <c r="EP221" s="142"/>
      <c r="EQ221" s="142"/>
      <c r="ER221" s="142"/>
      <c r="ES221" s="142"/>
      <c r="ET221" s="142"/>
      <c r="EU221" s="142"/>
      <c r="EV221" s="142"/>
      <c r="EW221" s="142"/>
      <c r="EX221" s="142"/>
      <c r="EY221" s="142"/>
      <c r="EZ221" s="142"/>
    </row>
    <row r="222" spans="2:156" s="156" customFormat="1" x14ac:dyDescent="0.2">
      <c r="B222" s="135"/>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c r="AN222" s="142"/>
      <c r="AO222" s="142"/>
      <c r="AP222" s="142"/>
      <c r="AQ222" s="142"/>
      <c r="AR222" s="142"/>
      <c r="AS222" s="142"/>
      <c r="AT222" s="142"/>
      <c r="AU222" s="142"/>
      <c r="AV222" s="142"/>
      <c r="AW222" s="142"/>
      <c r="AX222" s="142"/>
      <c r="AY222" s="142"/>
      <c r="AZ222" s="142"/>
      <c r="BA222" s="142"/>
      <c r="BB222" s="142"/>
      <c r="BC222" s="142"/>
      <c r="BD222" s="142"/>
      <c r="BE222" s="142"/>
      <c r="BF222" s="142"/>
      <c r="BG222" s="142"/>
      <c r="BH222" s="142"/>
      <c r="BI222" s="142"/>
      <c r="BJ222" s="142"/>
      <c r="BK222" s="142"/>
      <c r="BL222" s="142"/>
      <c r="BM222" s="142"/>
      <c r="BN222" s="142"/>
      <c r="BO222" s="142"/>
      <c r="BP222" s="142"/>
      <c r="BQ222" s="142"/>
      <c r="BR222" s="142"/>
      <c r="BS222" s="142"/>
      <c r="BT222" s="142"/>
      <c r="BU222" s="142"/>
      <c r="BV222" s="142"/>
      <c r="BW222" s="142"/>
      <c r="BX222" s="142"/>
      <c r="BY222" s="142"/>
      <c r="BZ222" s="142"/>
      <c r="CA222" s="142"/>
      <c r="CB222" s="142"/>
      <c r="CC222" s="142"/>
      <c r="CD222" s="142"/>
      <c r="CE222" s="142"/>
      <c r="CF222" s="142"/>
      <c r="CG222" s="142"/>
      <c r="CH222" s="142"/>
      <c r="CI222" s="142"/>
      <c r="CJ222" s="142"/>
      <c r="CK222" s="142"/>
      <c r="CL222" s="142"/>
      <c r="CM222" s="142"/>
      <c r="CN222" s="142"/>
      <c r="CO222" s="142"/>
      <c r="CP222" s="142"/>
      <c r="CQ222" s="142"/>
      <c r="CR222" s="142"/>
      <c r="CS222" s="142"/>
      <c r="CT222" s="142"/>
      <c r="CU222" s="142"/>
      <c r="CV222" s="142"/>
      <c r="CW222" s="142"/>
      <c r="CX222" s="142"/>
      <c r="CY222" s="142"/>
      <c r="CZ222" s="142"/>
      <c r="DA222" s="142"/>
      <c r="DB222" s="142"/>
      <c r="DC222" s="142"/>
      <c r="DD222" s="142"/>
      <c r="DE222" s="142"/>
      <c r="DF222" s="142"/>
      <c r="DG222" s="142"/>
      <c r="DH222" s="142"/>
      <c r="DI222" s="142"/>
      <c r="DJ222" s="142"/>
      <c r="DK222" s="142"/>
      <c r="DL222" s="142"/>
      <c r="DM222" s="142"/>
      <c r="DN222" s="142"/>
      <c r="DO222" s="142"/>
      <c r="DP222" s="142"/>
      <c r="DQ222" s="142"/>
      <c r="DR222" s="142"/>
      <c r="DS222" s="142"/>
      <c r="DT222" s="142"/>
      <c r="DU222" s="142"/>
      <c r="DV222" s="142"/>
      <c r="DW222" s="142"/>
      <c r="DX222" s="142"/>
      <c r="DY222" s="142"/>
      <c r="DZ222" s="142"/>
      <c r="EA222" s="142"/>
      <c r="EB222" s="142"/>
      <c r="EC222" s="142"/>
      <c r="ED222" s="142"/>
      <c r="EE222" s="142"/>
      <c r="EF222" s="142"/>
      <c r="EG222" s="142"/>
      <c r="EH222" s="142"/>
      <c r="EI222" s="142"/>
      <c r="EJ222" s="142"/>
      <c r="EK222" s="142"/>
      <c r="EL222" s="142"/>
      <c r="EM222" s="142"/>
      <c r="EN222" s="142"/>
      <c r="EO222" s="142"/>
      <c r="EP222" s="142"/>
      <c r="EQ222" s="142"/>
      <c r="ER222" s="142"/>
      <c r="ES222" s="142"/>
      <c r="ET222" s="142"/>
      <c r="EU222" s="142"/>
      <c r="EV222" s="142"/>
      <c r="EW222" s="142"/>
      <c r="EX222" s="142"/>
      <c r="EY222" s="142"/>
      <c r="EZ222" s="142"/>
    </row>
    <row r="223" spans="2:156" s="156" customFormat="1" x14ac:dyDescent="0.2">
      <c r="B223" s="135"/>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c r="BI223" s="142"/>
      <c r="BJ223" s="142"/>
      <c r="BK223" s="142"/>
      <c r="BL223" s="142"/>
      <c r="BM223" s="142"/>
      <c r="BN223" s="142"/>
      <c r="BO223" s="142"/>
      <c r="BP223" s="142"/>
      <c r="BQ223" s="142"/>
      <c r="BR223" s="142"/>
      <c r="BS223" s="142"/>
      <c r="BT223" s="142"/>
      <c r="BU223" s="142"/>
      <c r="BV223" s="142"/>
      <c r="BW223" s="142"/>
      <c r="BX223" s="142"/>
      <c r="BY223" s="142"/>
      <c r="BZ223" s="142"/>
      <c r="CA223" s="142"/>
      <c r="CB223" s="142"/>
      <c r="CC223" s="142"/>
      <c r="CD223" s="142"/>
      <c r="CE223" s="142"/>
      <c r="CF223" s="142"/>
      <c r="CG223" s="142"/>
      <c r="CH223" s="142"/>
      <c r="CI223" s="142"/>
      <c r="CJ223" s="142"/>
      <c r="CK223" s="142"/>
      <c r="CL223" s="142"/>
      <c r="CM223" s="142"/>
      <c r="CN223" s="142"/>
      <c r="CO223" s="142"/>
      <c r="CP223" s="142"/>
      <c r="CQ223" s="142"/>
      <c r="CR223" s="142"/>
      <c r="CS223" s="142"/>
      <c r="CT223" s="142"/>
      <c r="CU223" s="142"/>
      <c r="CV223" s="142"/>
      <c r="CW223" s="142"/>
      <c r="CX223" s="142"/>
      <c r="CY223" s="142"/>
      <c r="CZ223" s="142"/>
      <c r="DA223" s="142"/>
      <c r="DB223" s="142"/>
      <c r="DC223" s="142"/>
      <c r="DD223" s="142"/>
      <c r="DE223" s="142"/>
      <c r="DF223" s="142"/>
      <c r="DG223" s="142"/>
      <c r="DH223" s="142"/>
      <c r="DI223" s="142"/>
      <c r="DJ223" s="142"/>
      <c r="DK223" s="142"/>
      <c r="DL223" s="142"/>
      <c r="DM223" s="142"/>
      <c r="DN223" s="142"/>
      <c r="DO223" s="142"/>
      <c r="DP223" s="142"/>
      <c r="DQ223" s="142"/>
      <c r="DR223" s="142"/>
      <c r="DS223" s="142"/>
      <c r="DT223" s="142"/>
      <c r="DU223" s="142"/>
      <c r="DV223" s="142"/>
      <c r="DW223" s="142"/>
      <c r="DX223" s="142"/>
      <c r="DY223" s="142"/>
      <c r="DZ223" s="142"/>
      <c r="EA223" s="142"/>
      <c r="EB223" s="142"/>
      <c r="EC223" s="142"/>
      <c r="ED223" s="142"/>
      <c r="EE223" s="142"/>
      <c r="EF223" s="142"/>
      <c r="EG223" s="142"/>
      <c r="EH223" s="142"/>
      <c r="EI223" s="142"/>
      <c r="EJ223" s="142"/>
      <c r="EK223" s="142"/>
      <c r="EL223" s="142"/>
      <c r="EM223" s="142"/>
      <c r="EN223" s="142"/>
      <c r="EO223" s="142"/>
      <c r="EP223" s="142"/>
      <c r="EQ223" s="142"/>
      <c r="ER223" s="142"/>
      <c r="ES223" s="142"/>
      <c r="ET223" s="142"/>
      <c r="EU223" s="142"/>
      <c r="EV223" s="142"/>
      <c r="EW223" s="142"/>
      <c r="EX223" s="142"/>
      <c r="EY223" s="142"/>
      <c r="EZ223" s="142"/>
    </row>
    <row r="224" spans="2:156" s="156" customFormat="1" x14ac:dyDescent="0.2">
      <c r="B224" s="135"/>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c r="BI224" s="142"/>
      <c r="BJ224" s="142"/>
      <c r="BK224" s="142"/>
      <c r="BL224" s="142"/>
      <c r="BM224" s="142"/>
      <c r="BN224" s="142"/>
      <c r="BO224" s="142"/>
      <c r="BP224" s="142"/>
      <c r="BQ224" s="142"/>
      <c r="BR224" s="142"/>
      <c r="BS224" s="142"/>
      <c r="BT224" s="142"/>
      <c r="BU224" s="142"/>
      <c r="BV224" s="142"/>
      <c r="BW224" s="142"/>
      <c r="BX224" s="142"/>
      <c r="BY224" s="142"/>
      <c r="BZ224" s="142"/>
      <c r="CA224" s="142"/>
      <c r="CB224" s="142"/>
      <c r="CC224" s="142"/>
      <c r="CD224" s="142"/>
      <c r="CE224" s="142"/>
      <c r="CF224" s="142"/>
      <c r="CG224" s="142"/>
      <c r="CH224" s="142"/>
      <c r="CI224" s="142"/>
      <c r="CJ224" s="142"/>
      <c r="CK224" s="142"/>
      <c r="CL224" s="142"/>
      <c r="CM224" s="142"/>
      <c r="CN224" s="142"/>
      <c r="CO224" s="142"/>
      <c r="CP224" s="142"/>
      <c r="CQ224" s="142"/>
      <c r="CR224" s="142"/>
      <c r="CS224" s="142"/>
      <c r="CT224" s="142"/>
      <c r="CU224" s="142"/>
      <c r="CV224" s="142"/>
      <c r="CW224" s="142"/>
      <c r="CX224" s="142"/>
      <c r="CY224" s="142"/>
      <c r="CZ224" s="142"/>
      <c r="DA224" s="142"/>
      <c r="DB224" s="142"/>
      <c r="DC224" s="142"/>
      <c r="DD224" s="142"/>
      <c r="DE224" s="142"/>
      <c r="DF224" s="142"/>
      <c r="DG224" s="142"/>
      <c r="DH224" s="142"/>
      <c r="DI224" s="142"/>
      <c r="DJ224" s="142"/>
      <c r="DK224" s="142"/>
      <c r="DL224" s="142"/>
      <c r="DM224" s="142"/>
      <c r="DN224" s="142"/>
      <c r="DO224" s="142"/>
      <c r="DP224" s="142"/>
      <c r="DQ224" s="142"/>
      <c r="DR224" s="142"/>
      <c r="DS224" s="142"/>
      <c r="DT224" s="142"/>
      <c r="DU224" s="142"/>
      <c r="DV224" s="142"/>
      <c r="DW224" s="142"/>
      <c r="DX224" s="142"/>
      <c r="DY224" s="142"/>
      <c r="DZ224" s="142"/>
      <c r="EA224" s="142"/>
      <c r="EB224" s="142"/>
      <c r="EC224" s="142"/>
      <c r="ED224" s="142"/>
      <c r="EE224" s="142"/>
      <c r="EF224" s="142"/>
      <c r="EG224" s="142"/>
      <c r="EH224" s="142"/>
      <c r="EI224" s="142"/>
      <c r="EJ224" s="142"/>
      <c r="EK224" s="142"/>
      <c r="EL224" s="142"/>
      <c r="EM224" s="142"/>
      <c r="EN224" s="142"/>
      <c r="EO224" s="142"/>
      <c r="EP224" s="142"/>
      <c r="EQ224" s="142"/>
      <c r="ER224" s="142"/>
      <c r="ES224" s="142"/>
      <c r="ET224" s="142"/>
      <c r="EU224" s="142"/>
      <c r="EV224" s="142"/>
      <c r="EW224" s="142"/>
      <c r="EX224" s="142"/>
      <c r="EY224" s="142"/>
      <c r="EZ224" s="142"/>
    </row>
    <row r="225" spans="2:156" s="156" customFormat="1" x14ac:dyDescent="0.2">
      <c r="B225" s="135"/>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c r="BI225" s="142"/>
      <c r="BJ225" s="142"/>
      <c r="BK225" s="142"/>
      <c r="BL225" s="142"/>
      <c r="BM225" s="142"/>
      <c r="BN225" s="142"/>
      <c r="BO225" s="142"/>
      <c r="BP225" s="142"/>
      <c r="BQ225" s="142"/>
      <c r="BR225" s="142"/>
      <c r="BS225" s="142"/>
      <c r="BT225" s="142"/>
      <c r="BU225" s="142"/>
      <c r="BV225" s="142"/>
      <c r="BW225" s="142"/>
      <c r="BX225" s="142"/>
      <c r="BY225" s="142"/>
      <c r="BZ225" s="142"/>
      <c r="CA225" s="142"/>
      <c r="CB225" s="142"/>
      <c r="CC225" s="142"/>
      <c r="CD225" s="142"/>
      <c r="CE225" s="142"/>
      <c r="CF225" s="142"/>
      <c r="CG225" s="142"/>
      <c r="CH225" s="142"/>
      <c r="CI225" s="142"/>
      <c r="CJ225" s="142"/>
      <c r="CK225" s="142"/>
      <c r="CL225" s="142"/>
      <c r="CM225" s="142"/>
      <c r="CN225" s="142"/>
      <c r="CO225" s="142"/>
      <c r="CP225" s="142"/>
      <c r="CQ225" s="142"/>
      <c r="CR225" s="142"/>
      <c r="CS225" s="142"/>
      <c r="CT225" s="142"/>
      <c r="CU225" s="142"/>
      <c r="CV225" s="142"/>
      <c r="CW225" s="142"/>
      <c r="CX225" s="142"/>
      <c r="CY225" s="142"/>
      <c r="CZ225" s="142"/>
      <c r="DA225" s="142"/>
      <c r="DB225" s="142"/>
      <c r="DC225" s="142"/>
      <c r="DD225" s="142"/>
      <c r="DE225" s="142"/>
      <c r="DF225" s="142"/>
      <c r="DG225" s="142"/>
      <c r="DH225" s="142"/>
      <c r="DI225" s="142"/>
      <c r="DJ225" s="142"/>
      <c r="DK225" s="142"/>
      <c r="DL225" s="142"/>
      <c r="DM225" s="142"/>
      <c r="DN225" s="142"/>
      <c r="DO225" s="142"/>
      <c r="DP225" s="142"/>
      <c r="DQ225" s="142"/>
      <c r="DR225" s="142"/>
      <c r="DS225" s="142"/>
      <c r="DT225" s="142"/>
      <c r="DU225" s="142"/>
      <c r="DV225" s="142"/>
      <c r="DW225" s="142"/>
      <c r="DX225" s="142"/>
      <c r="DY225" s="142"/>
      <c r="DZ225" s="142"/>
      <c r="EA225" s="142"/>
      <c r="EB225" s="142"/>
      <c r="EC225" s="142"/>
      <c r="ED225" s="142"/>
      <c r="EE225" s="142"/>
      <c r="EF225" s="142"/>
      <c r="EG225" s="142"/>
      <c r="EH225" s="142"/>
      <c r="EI225" s="142"/>
      <c r="EJ225" s="142"/>
      <c r="EK225" s="142"/>
      <c r="EL225" s="142"/>
      <c r="EM225" s="142"/>
      <c r="EN225" s="142"/>
      <c r="EO225" s="142"/>
      <c r="EP225" s="142"/>
      <c r="EQ225" s="142"/>
      <c r="ER225" s="142"/>
      <c r="ES225" s="142"/>
      <c r="ET225" s="142"/>
      <c r="EU225" s="142"/>
      <c r="EV225" s="142"/>
      <c r="EW225" s="142"/>
      <c r="EX225" s="142"/>
      <c r="EY225" s="142"/>
      <c r="EZ225" s="142"/>
    </row>
    <row r="226" spans="2:156" s="156" customFormat="1" x14ac:dyDescent="0.2">
      <c r="B226" s="135"/>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c r="CA226" s="142"/>
      <c r="CB226" s="142"/>
      <c r="CC226" s="142"/>
      <c r="CD226" s="142"/>
      <c r="CE226" s="142"/>
      <c r="CF226" s="142"/>
      <c r="CG226" s="142"/>
      <c r="CH226" s="142"/>
      <c r="CI226" s="142"/>
      <c r="CJ226" s="142"/>
      <c r="CK226" s="142"/>
      <c r="CL226" s="142"/>
      <c r="CM226" s="142"/>
      <c r="CN226" s="142"/>
      <c r="CO226" s="142"/>
      <c r="CP226" s="142"/>
      <c r="CQ226" s="142"/>
      <c r="CR226" s="142"/>
      <c r="CS226" s="142"/>
      <c r="CT226" s="142"/>
      <c r="CU226" s="142"/>
      <c r="CV226" s="142"/>
      <c r="CW226" s="142"/>
      <c r="CX226" s="142"/>
      <c r="CY226" s="142"/>
      <c r="CZ226" s="142"/>
      <c r="DA226" s="142"/>
      <c r="DB226" s="142"/>
      <c r="DC226" s="142"/>
      <c r="DD226" s="142"/>
      <c r="DE226" s="142"/>
      <c r="DF226" s="142"/>
      <c r="DG226" s="142"/>
      <c r="DH226" s="142"/>
      <c r="DI226" s="142"/>
      <c r="DJ226" s="142"/>
      <c r="DK226" s="142"/>
      <c r="DL226" s="142"/>
      <c r="DM226" s="142"/>
      <c r="DN226" s="142"/>
      <c r="DO226" s="142"/>
      <c r="DP226" s="142"/>
      <c r="DQ226" s="142"/>
      <c r="DR226" s="142"/>
      <c r="DS226" s="142"/>
      <c r="DT226" s="142"/>
      <c r="DU226" s="142"/>
      <c r="DV226" s="142"/>
      <c r="DW226" s="142"/>
      <c r="DX226" s="142"/>
      <c r="DY226" s="142"/>
      <c r="DZ226" s="142"/>
      <c r="EA226" s="142"/>
      <c r="EB226" s="142"/>
      <c r="EC226" s="142"/>
      <c r="ED226" s="142"/>
      <c r="EE226" s="142"/>
      <c r="EF226" s="142"/>
      <c r="EG226" s="142"/>
      <c r="EH226" s="142"/>
      <c r="EI226" s="142"/>
      <c r="EJ226" s="142"/>
      <c r="EK226" s="142"/>
      <c r="EL226" s="142"/>
      <c r="EM226" s="142"/>
      <c r="EN226" s="142"/>
      <c r="EO226" s="142"/>
      <c r="EP226" s="142"/>
      <c r="EQ226" s="142"/>
      <c r="ER226" s="142"/>
      <c r="ES226" s="142"/>
      <c r="ET226" s="142"/>
      <c r="EU226" s="142"/>
      <c r="EV226" s="142"/>
      <c r="EW226" s="142"/>
      <c r="EX226" s="142"/>
      <c r="EY226" s="142"/>
      <c r="EZ226" s="142"/>
    </row>
    <row r="227" spans="2:156" s="156" customFormat="1" x14ac:dyDescent="0.2">
      <c r="B227" s="135"/>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42"/>
      <c r="BH227" s="142"/>
      <c r="BI227" s="142"/>
      <c r="BJ227" s="142"/>
      <c r="BK227" s="142"/>
      <c r="BL227" s="142"/>
      <c r="BM227" s="142"/>
      <c r="BN227" s="142"/>
      <c r="BO227" s="142"/>
      <c r="BP227" s="142"/>
      <c r="BQ227" s="142"/>
      <c r="BR227" s="142"/>
      <c r="BS227" s="142"/>
      <c r="BT227" s="142"/>
      <c r="BU227" s="142"/>
      <c r="BV227" s="142"/>
      <c r="BW227" s="142"/>
      <c r="BX227" s="142"/>
      <c r="BY227" s="142"/>
      <c r="BZ227" s="142"/>
      <c r="CA227" s="142"/>
      <c r="CB227" s="142"/>
      <c r="CC227" s="142"/>
      <c r="CD227" s="142"/>
      <c r="CE227" s="142"/>
      <c r="CF227" s="142"/>
      <c r="CG227" s="142"/>
      <c r="CH227" s="142"/>
      <c r="CI227" s="142"/>
      <c r="CJ227" s="142"/>
      <c r="CK227" s="142"/>
      <c r="CL227" s="142"/>
      <c r="CM227" s="142"/>
      <c r="CN227" s="142"/>
      <c r="CO227" s="142"/>
      <c r="CP227" s="142"/>
      <c r="CQ227" s="142"/>
      <c r="CR227" s="142"/>
      <c r="CS227" s="142"/>
      <c r="CT227" s="142"/>
      <c r="CU227" s="142"/>
      <c r="CV227" s="142"/>
      <c r="CW227" s="142"/>
      <c r="CX227" s="142"/>
      <c r="CY227" s="142"/>
      <c r="CZ227" s="142"/>
      <c r="DA227" s="142"/>
      <c r="DB227" s="142"/>
      <c r="DC227" s="142"/>
      <c r="DD227" s="142"/>
      <c r="DE227" s="142"/>
      <c r="DF227" s="142"/>
      <c r="DG227" s="142"/>
      <c r="DH227" s="142"/>
      <c r="DI227" s="142"/>
      <c r="DJ227" s="142"/>
      <c r="DK227" s="142"/>
      <c r="DL227" s="142"/>
      <c r="DM227" s="142"/>
      <c r="DN227" s="142"/>
      <c r="DO227" s="142"/>
      <c r="DP227" s="142"/>
      <c r="DQ227" s="142"/>
      <c r="DR227" s="142"/>
      <c r="DS227" s="142"/>
      <c r="DT227" s="142"/>
      <c r="DU227" s="142"/>
      <c r="DV227" s="142"/>
      <c r="DW227" s="142"/>
      <c r="DX227" s="142"/>
      <c r="DY227" s="142"/>
      <c r="DZ227" s="142"/>
      <c r="EA227" s="142"/>
      <c r="EB227" s="142"/>
      <c r="EC227" s="142"/>
      <c r="ED227" s="142"/>
      <c r="EE227" s="142"/>
      <c r="EF227" s="142"/>
      <c r="EG227" s="142"/>
      <c r="EH227" s="142"/>
      <c r="EI227" s="142"/>
      <c r="EJ227" s="142"/>
      <c r="EK227" s="142"/>
      <c r="EL227" s="142"/>
      <c r="EM227" s="142"/>
      <c r="EN227" s="142"/>
      <c r="EO227" s="142"/>
      <c r="EP227" s="142"/>
      <c r="EQ227" s="142"/>
      <c r="ER227" s="142"/>
      <c r="ES227" s="142"/>
      <c r="ET227" s="142"/>
      <c r="EU227" s="142"/>
      <c r="EV227" s="142"/>
      <c r="EW227" s="142"/>
      <c r="EX227" s="142"/>
      <c r="EY227" s="142"/>
      <c r="EZ227" s="142"/>
    </row>
    <row r="228" spans="2:156" s="156" customFormat="1" x14ac:dyDescent="0.2">
      <c r="B228" s="135"/>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c r="BM228" s="142"/>
      <c r="BN228" s="142"/>
      <c r="BO228" s="142"/>
      <c r="BP228" s="142"/>
      <c r="BQ228" s="142"/>
      <c r="BR228" s="142"/>
      <c r="BS228" s="142"/>
      <c r="BT228" s="142"/>
      <c r="BU228" s="142"/>
      <c r="BV228" s="142"/>
      <c r="BW228" s="142"/>
      <c r="BX228" s="142"/>
      <c r="BY228" s="142"/>
      <c r="BZ228" s="142"/>
      <c r="CA228" s="142"/>
      <c r="CB228" s="142"/>
      <c r="CC228" s="142"/>
      <c r="CD228" s="142"/>
      <c r="CE228" s="142"/>
      <c r="CF228" s="142"/>
      <c r="CG228" s="142"/>
      <c r="CH228" s="142"/>
      <c r="CI228" s="142"/>
      <c r="CJ228" s="142"/>
      <c r="CK228" s="142"/>
      <c r="CL228" s="142"/>
      <c r="CM228" s="142"/>
      <c r="CN228" s="142"/>
      <c r="CO228" s="142"/>
      <c r="CP228" s="142"/>
      <c r="CQ228" s="142"/>
      <c r="CR228" s="142"/>
      <c r="CS228" s="142"/>
      <c r="CT228" s="142"/>
      <c r="CU228" s="142"/>
      <c r="CV228" s="142"/>
      <c r="CW228" s="142"/>
      <c r="CX228" s="142"/>
      <c r="CY228" s="142"/>
      <c r="CZ228" s="142"/>
      <c r="DA228" s="142"/>
      <c r="DB228" s="142"/>
      <c r="DC228" s="142"/>
      <c r="DD228" s="142"/>
      <c r="DE228" s="142"/>
      <c r="DF228" s="142"/>
      <c r="DG228" s="142"/>
      <c r="DH228" s="142"/>
      <c r="DI228" s="142"/>
      <c r="DJ228" s="142"/>
      <c r="DK228" s="142"/>
      <c r="DL228" s="142"/>
      <c r="DM228" s="142"/>
      <c r="DN228" s="142"/>
      <c r="DO228" s="142"/>
      <c r="DP228" s="142"/>
      <c r="DQ228" s="142"/>
      <c r="DR228" s="142"/>
      <c r="DS228" s="142"/>
      <c r="DT228" s="142"/>
      <c r="DU228" s="142"/>
      <c r="DV228" s="142"/>
      <c r="DW228" s="142"/>
      <c r="DX228" s="142"/>
      <c r="DY228" s="142"/>
      <c r="DZ228" s="142"/>
      <c r="EA228" s="142"/>
      <c r="EB228" s="142"/>
      <c r="EC228" s="142"/>
      <c r="ED228" s="142"/>
      <c r="EE228" s="142"/>
      <c r="EF228" s="142"/>
      <c r="EG228" s="142"/>
      <c r="EH228" s="142"/>
      <c r="EI228" s="142"/>
      <c r="EJ228" s="142"/>
      <c r="EK228" s="142"/>
      <c r="EL228" s="142"/>
      <c r="EM228" s="142"/>
      <c r="EN228" s="142"/>
      <c r="EO228" s="142"/>
      <c r="EP228" s="142"/>
      <c r="EQ228" s="142"/>
      <c r="ER228" s="142"/>
      <c r="ES228" s="142"/>
      <c r="ET228" s="142"/>
      <c r="EU228" s="142"/>
      <c r="EV228" s="142"/>
      <c r="EW228" s="142"/>
      <c r="EX228" s="142"/>
      <c r="EY228" s="142"/>
      <c r="EZ228" s="142"/>
    </row>
    <row r="229" spans="2:156" s="156" customFormat="1" x14ac:dyDescent="0.2">
      <c r="B229" s="135"/>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c r="BM229" s="142"/>
      <c r="BN229" s="142"/>
      <c r="BO229" s="142"/>
      <c r="BP229" s="142"/>
      <c r="BQ229" s="142"/>
      <c r="BR229" s="142"/>
      <c r="BS229" s="142"/>
      <c r="BT229" s="142"/>
      <c r="BU229" s="142"/>
      <c r="BV229" s="142"/>
      <c r="BW229" s="142"/>
      <c r="BX229" s="142"/>
      <c r="BY229" s="142"/>
      <c r="BZ229" s="142"/>
      <c r="CA229" s="142"/>
      <c r="CB229" s="142"/>
      <c r="CC229" s="142"/>
      <c r="CD229" s="142"/>
      <c r="CE229" s="142"/>
      <c r="CF229" s="142"/>
      <c r="CG229" s="142"/>
      <c r="CH229" s="142"/>
      <c r="CI229" s="142"/>
      <c r="CJ229" s="142"/>
      <c r="CK229" s="142"/>
      <c r="CL229" s="142"/>
      <c r="CM229" s="142"/>
      <c r="CN229" s="142"/>
      <c r="CO229" s="142"/>
      <c r="CP229" s="142"/>
      <c r="CQ229" s="142"/>
      <c r="CR229" s="142"/>
      <c r="CS229" s="142"/>
      <c r="CT229" s="142"/>
      <c r="CU229" s="142"/>
      <c r="CV229" s="142"/>
      <c r="CW229" s="142"/>
      <c r="CX229" s="142"/>
      <c r="CY229" s="142"/>
      <c r="CZ229" s="142"/>
      <c r="DA229" s="142"/>
      <c r="DB229" s="142"/>
      <c r="DC229" s="142"/>
      <c r="DD229" s="142"/>
      <c r="DE229" s="142"/>
      <c r="DF229" s="142"/>
      <c r="DG229" s="142"/>
      <c r="DH229" s="142"/>
      <c r="DI229" s="142"/>
      <c r="DJ229" s="142"/>
      <c r="DK229" s="142"/>
      <c r="DL229" s="142"/>
      <c r="DM229" s="142"/>
      <c r="DN229" s="142"/>
      <c r="DO229" s="142"/>
      <c r="DP229" s="142"/>
      <c r="DQ229" s="142"/>
      <c r="DR229" s="142"/>
      <c r="DS229" s="142"/>
      <c r="DT229" s="142"/>
      <c r="DU229" s="142"/>
      <c r="DV229" s="142"/>
      <c r="DW229" s="142"/>
      <c r="DX229" s="142"/>
      <c r="DY229" s="142"/>
      <c r="DZ229" s="142"/>
      <c r="EA229" s="142"/>
      <c r="EB229" s="142"/>
      <c r="EC229" s="142"/>
      <c r="ED229" s="142"/>
      <c r="EE229" s="142"/>
      <c r="EF229" s="142"/>
      <c r="EG229" s="142"/>
      <c r="EH229" s="142"/>
      <c r="EI229" s="142"/>
      <c r="EJ229" s="142"/>
      <c r="EK229" s="142"/>
      <c r="EL229" s="142"/>
      <c r="EM229" s="142"/>
      <c r="EN229" s="142"/>
      <c r="EO229" s="142"/>
      <c r="EP229" s="142"/>
      <c r="EQ229" s="142"/>
      <c r="ER229" s="142"/>
      <c r="ES229" s="142"/>
      <c r="ET229" s="142"/>
      <c r="EU229" s="142"/>
      <c r="EV229" s="142"/>
      <c r="EW229" s="142"/>
      <c r="EX229" s="142"/>
      <c r="EY229" s="142"/>
      <c r="EZ229" s="142"/>
    </row>
    <row r="230" spans="2:156" s="156" customFormat="1" x14ac:dyDescent="0.2">
      <c r="B230" s="135"/>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42"/>
      <c r="BH230" s="142"/>
      <c r="BI230" s="142"/>
      <c r="BJ230" s="142"/>
      <c r="BK230" s="142"/>
      <c r="BL230" s="142"/>
      <c r="BM230" s="142"/>
      <c r="BN230" s="142"/>
      <c r="BO230" s="142"/>
      <c r="BP230" s="142"/>
      <c r="BQ230" s="142"/>
      <c r="BR230" s="142"/>
      <c r="BS230" s="142"/>
      <c r="BT230" s="142"/>
      <c r="BU230" s="142"/>
      <c r="BV230" s="142"/>
      <c r="BW230" s="142"/>
      <c r="BX230" s="142"/>
      <c r="BY230" s="142"/>
      <c r="BZ230" s="142"/>
      <c r="CA230" s="142"/>
      <c r="CB230" s="142"/>
      <c r="CC230" s="142"/>
      <c r="CD230" s="142"/>
      <c r="CE230" s="142"/>
      <c r="CF230" s="142"/>
      <c r="CG230" s="142"/>
      <c r="CH230" s="142"/>
      <c r="CI230" s="142"/>
      <c r="CJ230" s="142"/>
      <c r="CK230" s="142"/>
      <c r="CL230" s="142"/>
      <c r="CM230" s="142"/>
      <c r="CN230" s="142"/>
      <c r="CO230" s="142"/>
      <c r="CP230" s="142"/>
      <c r="CQ230" s="142"/>
      <c r="CR230" s="142"/>
      <c r="CS230" s="142"/>
      <c r="CT230" s="142"/>
      <c r="CU230" s="142"/>
      <c r="CV230" s="142"/>
      <c r="CW230" s="142"/>
      <c r="CX230" s="142"/>
      <c r="CY230" s="142"/>
      <c r="CZ230" s="142"/>
      <c r="DA230" s="142"/>
      <c r="DB230" s="142"/>
      <c r="DC230" s="142"/>
      <c r="DD230" s="142"/>
      <c r="DE230" s="142"/>
      <c r="DF230" s="142"/>
      <c r="DG230" s="142"/>
      <c r="DH230" s="142"/>
      <c r="DI230" s="142"/>
      <c r="DJ230" s="142"/>
      <c r="DK230" s="142"/>
      <c r="DL230" s="142"/>
      <c r="DM230" s="142"/>
      <c r="DN230" s="142"/>
      <c r="DO230" s="142"/>
      <c r="DP230" s="142"/>
      <c r="DQ230" s="142"/>
      <c r="DR230" s="142"/>
      <c r="DS230" s="142"/>
      <c r="DT230" s="142"/>
      <c r="DU230" s="142"/>
      <c r="DV230" s="142"/>
      <c r="DW230" s="142"/>
      <c r="DX230" s="142"/>
      <c r="DY230" s="142"/>
      <c r="DZ230" s="142"/>
      <c r="EA230" s="142"/>
      <c r="EB230" s="142"/>
      <c r="EC230" s="142"/>
      <c r="ED230" s="142"/>
      <c r="EE230" s="142"/>
      <c r="EF230" s="142"/>
      <c r="EG230" s="142"/>
      <c r="EH230" s="142"/>
      <c r="EI230" s="142"/>
      <c r="EJ230" s="142"/>
      <c r="EK230" s="142"/>
      <c r="EL230" s="142"/>
      <c r="EM230" s="142"/>
      <c r="EN230" s="142"/>
      <c r="EO230" s="142"/>
      <c r="EP230" s="142"/>
      <c r="EQ230" s="142"/>
      <c r="ER230" s="142"/>
      <c r="ES230" s="142"/>
      <c r="ET230" s="142"/>
      <c r="EU230" s="142"/>
      <c r="EV230" s="142"/>
      <c r="EW230" s="142"/>
      <c r="EX230" s="142"/>
      <c r="EY230" s="142"/>
      <c r="EZ230" s="142"/>
    </row>
    <row r="231" spans="2:156" s="156" customFormat="1" x14ac:dyDescent="0.2">
      <c r="B231" s="135"/>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42"/>
      <c r="BH231" s="142"/>
      <c r="BI231" s="142"/>
      <c r="BJ231" s="142"/>
      <c r="BK231" s="142"/>
      <c r="BL231" s="142"/>
      <c r="BM231" s="142"/>
      <c r="BN231" s="142"/>
      <c r="BO231" s="142"/>
      <c r="BP231" s="142"/>
      <c r="BQ231" s="142"/>
      <c r="BR231" s="142"/>
      <c r="BS231" s="142"/>
      <c r="BT231" s="142"/>
      <c r="BU231" s="142"/>
      <c r="BV231" s="142"/>
      <c r="BW231" s="142"/>
      <c r="BX231" s="142"/>
      <c r="BY231" s="142"/>
      <c r="BZ231" s="142"/>
      <c r="CA231" s="142"/>
      <c r="CB231" s="142"/>
      <c r="CC231" s="142"/>
      <c r="CD231" s="142"/>
      <c r="CE231" s="142"/>
      <c r="CF231" s="142"/>
      <c r="CG231" s="142"/>
      <c r="CH231" s="142"/>
      <c r="CI231" s="142"/>
      <c r="CJ231" s="142"/>
      <c r="CK231" s="142"/>
      <c r="CL231" s="142"/>
      <c r="CM231" s="142"/>
      <c r="CN231" s="142"/>
      <c r="CO231" s="142"/>
      <c r="CP231" s="142"/>
      <c r="CQ231" s="142"/>
      <c r="CR231" s="142"/>
      <c r="CS231" s="142"/>
      <c r="CT231" s="142"/>
      <c r="CU231" s="142"/>
      <c r="CV231" s="142"/>
      <c r="CW231" s="142"/>
      <c r="CX231" s="142"/>
      <c r="CY231" s="142"/>
      <c r="CZ231" s="142"/>
      <c r="DA231" s="142"/>
      <c r="DB231" s="142"/>
      <c r="DC231" s="142"/>
      <c r="DD231" s="142"/>
      <c r="DE231" s="142"/>
      <c r="DF231" s="142"/>
      <c r="DG231" s="142"/>
      <c r="DH231" s="142"/>
      <c r="DI231" s="142"/>
      <c r="DJ231" s="142"/>
      <c r="DK231" s="142"/>
      <c r="DL231" s="142"/>
      <c r="DM231" s="142"/>
      <c r="DN231" s="142"/>
      <c r="DO231" s="142"/>
      <c r="DP231" s="142"/>
      <c r="DQ231" s="142"/>
      <c r="DR231" s="142"/>
      <c r="DS231" s="142"/>
      <c r="DT231" s="142"/>
      <c r="DU231" s="142"/>
      <c r="DV231" s="142"/>
      <c r="DW231" s="142"/>
      <c r="DX231" s="142"/>
      <c r="DY231" s="142"/>
      <c r="DZ231" s="142"/>
      <c r="EA231" s="142"/>
      <c r="EB231" s="142"/>
      <c r="EC231" s="142"/>
      <c r="ED231" s="142"/>
      <c r="EE231" s="142"/>
      <c r="EF231" s="142"/>
      <c r="EG231" s="142"/>
      <c r="EH231" s="142"/>
      <c r="EI231" s="142"/>
      <c r="EJ231" s="142"/>
      <c r="EK231" s="142"/>
      <c r="EL231" s="142"/>
      <c r="EM231" s="142"/>
      <c r="EN231" s="142"/>
      <c r="EO231" s="142"/>
      <c r="EP231" s="142"/>
      <c r="EQ231" s="142"/>
      <c r="ER231" s="142"/>
      <c r="ES231" s="142"/>
      <c r="ET231" s="142"/>
      <c r="EU231" s="142"/>
      <c r="EV231" s="142"/>
      <c r="EW231" s="142"/>
      <c r="EX231" s="142"/>
      <c r="EY231" s="142"/>
      <c r="EZ231" s="142"/>
    </row>
    <row r="232" spans="2:156" s="156" customFormat="1" x14ac:dyDescent="0.2">
      <c r="B232" s="135"/>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2"/>
      <c r="AM232" s="142"/>
      <c r="AN232" s="142"/>
      <c r="AO232" s="142"/>
      <c r="AP232" s="142"/>
      <c r="AQ232" s="142"/>
      <c r="AR232" s="142"/>
      <c r="AS232" s="142"/>
      <c r="AT232" s="142"/>
      <c r="AU232" s="142"/>
      <c r="AV232" s="142"/>
      <c r="AW232" s="142"/>
      <c r="AX232" s="142"/>
      <c r="AY232" s="142"/>
      <c r="AZ232" s="142"/>
      <c r="BA232" s="142"/>
      <c r="BB232" s="142"/>
      <c r="BC232" s="142"/>
      <c r="BD232" s="142"/>
      <c r="BE232" s="142"/>
      <c r="BF232" s="142"/>
      <c r="BG232" s="142"/>
      <c r="BH232" s="142"/>
      <c r="BI232" s="142"/>
      <c r="BJ232" s="142"/>
      <c r="BK232" s="142"/>
      <c r="BL232" s="142"/>
      <c r="BM232" s="142"/>
      <c r="BN232" s="142"/>
      <c r="BO232" s="142"/>
      <c r="BP232" s="142"/>
      <c r="BQ232" s="142"/>
      <c r="BR232" s="142"/>
      <c r="BS232" s="142"/>
      <c r="BT232" s="142"/>
      <c r="BU232" s="142"/>
      <c r="BV232" s="142"/>
      <c r="BW232" s="142"/>
      <c r="BX232" s="142"/>
      <c r="BY232" s="142"/>
      <c r="BZ232" s="142"/>
      <c r="CA232" s="142"/>
      <c r="CB232" s="142"/>
      <c r="CC232" s="142"/>
      <c r="CD232" s="142"/>
      <c r="CE232" s="142"/>
      <c r="CF232" s="142"/>
      <c r="CG232" s="142"/>
      <c r="CH232" s="142"/>
      <c r="CI232" s="142"/>
      <c r="CJ232" s="142"/>
      <c r="CK232" s="142"/>
      <c r="CL232" s="142"/>
      <c r="CM232" s="142"/>
      <c r="CN232" s="142"/>
      <c r="CO232" s="142"/>
      <c r="CP232" s="142"/>
      <c r="CQ232" s="142"/>
      <c r="CR232" s="142"/>
      <c r="CS232" s="142"/>
      <c r="CT232" s="142"/>
      <c r="CU232" s="142"/>
      <c r="CV232" s="142"/>
      <c r="CW232" s="142"/>
      <c r="CX232" s="142"/>
      <c r="CY232" s="142"/>
      <c r="CZ232" s="142"/>
      <c r="DA232" s="142"/>
      <c r="DB232" s="142"/>
      <c r="DC232" s="142"/>
      <c r="DD232" s="142"/>
      <c r="DE232" s="142"/>
      <c r="DF232" s="142"/>
      <c r="DG232" s="142"/>
      <c r="DH232" s="142"/>
      <c r="DI232" s="142"/>
      <c r="DJ232" s="142"/>
      <c r="DK232" s="142"/>
      <c r="DL232" s="142"/>
      <c r="DM232" s="142"/>
      <c r="DN232" s="142"/>
      <c r="DO232" s="142"/>
      <c r="DP232" s="142"/>
      <c r="DQ232" s="142"/>
      <c r="DR232" s="142"/>
      <c r="DS232" s="142"/>
      <c r="DT232" s="142"/>
      <c r="DU232" s="142"/>
      <c r="DV232" s="142"/>
      <c r="DW232" s="142"/>
      <c r="DX232" s="142"/>
      <c r="DY232" s="142"/>
      <c r="DZ232" s="142"/>
      <c r="EA232" s="142"/>
      <c r="EB232" s="142"/>
      <c r="EC232" s="142"/>
      <c r="ED232" s="142"/>
      <c r="EE232" s="142"/>
      <c r="EF232" s="142"/>
      <c r="EG232" s="142"/>
      <c r="EH232" s="142"/>
      <c r="EI232" s="142"/>
      <c r="EJ232" s="142"/>
      <c r="EK232" s="142"/>
      <c r="EL232" s="142"/>
      <c r="EM232" s="142"/>
      <c r="EN232" s="142"/>
      <c r="EO232" s="142"/>
      <c r="EP232" s="142"/>
      <c r="EQ232" s="142"/>
      <c r="ER232" s="142"/>
      <c r="ES232" s="142"/>
      <c r="ET232" s="142"/>
      <c r="EU232" s="142"/>
      <c r="EV232" s="142"/>
      <c r="EW232" s="142"/>
      <c r="EX232" s="142"/>
      <c r="EY232" s="142"/>
      <c r="EZ232" s="142"/>
    </row>
    <row r="233" spans="2:156" s="156" customFormat="1" x14ac:dyDescent="0.2">
      <c r="B233" s="135"/>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2"/>
      <c r="AJ233" s="142"/>
      <c r="AK233" s="142"/>
      <c r="AL233" s="142"/>
      <c r="AM233" s="142"/>
      <c r="AN233" s="142"/>
      <c r="AO233" s="142"/>
      <c r="AP233" s="142"/>
      <c r="AQ233" s="142"/>
      <c r="AR233" s="142"/>
      <c r="AS233" s="142"/>
      <c r="AT233" s="142"/>
      <c r="AU233" s="142"/>
      <c r="AV233" s="142"/>
      <c r="AW233" s="142"/>
      <c r="AX233" s="142"/>
      <c r="AY233" s="142"/>
      <c r="AZ233" s="142"/>
      <c r="BA233" s="142"/>
      <c r="BB233" s="142"/>
      <c r="BC233" s="142"/>
      <c r="BD233" s="142"/>
      <c r="BE233" s="142"/>
      <c r="BF233" s="142"/>
      <c r="BG233" s="142"/>
      <c r="BH233" s="142"/>
      <c r="BI233" s="142"/>
      <c r="BJ233" s="142"/>
      <c r="BK233" s="142"/>
      <c r="BL233" s="142"/>
      <c r="BM233" s="142"/>
      <c r="BN233" s="142"/>
      <c r="BO233" s="142"/>
      <c r="BP233" s="142"/>
      <c r="BQ233" s="142"/>
      <c r="BR233" s="142"/>
      <c r="BS233" s="142"/>
      <c r="BT233" s="142"/>
      <c r="BU233" s="142"/>
      <c r="BV233" s="142"/>
      <c r="BW233" s="142"/>
      <c r="BX233" s="142"/>
      <c r="BY233" s="142"/>
      <c r="BZ233" s="142"/>
      <c r="CA233" s="142"/>
      <c r="CB233" s="142"/>
      <c r="CC233" s="142"/>
      <c r="CD233" s="142"/>
      <c r="CE233" s="142"/>
      <c r="CF233" s="142"/>
      <c r="CG233" s="142"/>
      <c r="CH233" s="142"/>
      <c r="CI233" s="142"/>
      <c r="CJ233" s="142"/>
      <c r="CK233" s="142"/>
      <c r="CL233" s="142"/>
      <c r="CM233" s="142"/>
      <c r="CN233" s="142"/>
      <c r="CO233" s="142"/>
      <c r="CP233" s="142"/>
      <c r="CQ233" s="142"/>
      <c r="CR233" s="142"/>
      <c r="CS233" s="142"/>
      <c r="CT233" s="142"/>
      <c r="CU233" s="142"/>
      <c r="CV233" s="142"/>
      <c r="CW233" s="142"/>
      <c r="CX233" s="142"/>
      <c r="CY233" s="142"/>
      <c r="CZ233" s="142"/>
      <c r="DA233" s="142"/>
      <c r="DB233" s="142"/>
      <c r="DC233" s="142"/>
      <c r="DD233" s="142"/>
      <c r="DE233" s="142"/>
      <c r="DF233" s="142"/>
      <c r="DG233" s="142"/>
      <c r="DH233" s="142"/>
      <c r="DI233" s="142"/>
      <c r="DJ233" s="142"/>
      <c r="DK233" s="142"/>
      <c r="DL233" s="142"/>
      <c r="DM233" s="142"/>
      <c r="DN233" s="142"/>
      <c r="DO233" s="142"/>
      <c r="DP233" s="142"/>
      <c r="DQ233" s="142"/>
      <c r="DR233" s="142"/>
      <c r="DS233" s="142"/>
      <c r="DT233" s="142"/>
      <c r="DU233" s="142"/>
      <c r="DV233" s="142"/>
      <c r="DW233" s="142"/>
      <c r="DX233" s="142"/>
      <c r="DY233" s="142"/>
      <c r="DZ233" s="142"/>
      <c r="EA233" s="142"/>
      <c r="EB233" s="142"/>
      <c r="EC233" s="142"/>
      <c r="ED233" s="142"/>
      <c r="EE233" s="142"/>
      <c r="EF233" s="142"/>
      <c r="EG233" s="142"/>
      <c r="EH233" s="142"/>
      <c r="EI233" s="142"/>
      <c r="EJ233" s="142"/>
      <c r="EK233" s="142"/>
      <c r="EL233" s="142"/>
      <c r="EM233" s="142"/>
      <c r="EN233" s="142"/>
      <c r="EO233" s="142"/>
      <c r="EP233" s="142"/>
      <c r="EQ233" s="142"/>
      <c r="ER233" s="142"/>
      <c r="ES233" s="142"/>
      <c r="ET233" s="142"/>
      <c r="EU233" s="142"/>
      <c r="EV233" s="142"/>
      <c r="EW233" s="142"/>
      <c r="EX233" s="142"/>
      <c r="EY233" s="142"/>
      <c r="EZ233" s="142"/>
    </row>
    <row r="234" spans="2:156" s="156" customFormat="1" x14ac:dyDescent="0.2">
      <c r="B234" s="135"/>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c r="AN234" s="142"/>
      <c r="AO234" s="142"/>
      <c r="AP234" s="142"/>
      <c r="AQ234" s="142"/>
      <c r="AR234" s="142"/>
      <c r="AS234" s="142"/>
      <c r="AT234" s="142"/>
      <c r="AU234" s="142"/>
      <c r="AV234" s="142"/>
      <c r="AW234" s="142"/>
      <c r="AX234" s="142"/>
      <c r="AY234" s="142"/>
      <c r="AZ234" s="142"/>
      <c r="BA234" s="142"/>
      <c r="BB234" s="142"/>
      <c r="BC234" s="142"/>
      <c r="BD234" s="142"/>
      <c r="BE234" s="142"/>
      <c r="BF234" s="142"/>
      <c r="BG234" s="142"/>
      <c r="BH234" s="142"/>
      <c r="BI234" s="142"/>
      <c r="BJ234" s="142"/>
      <c r="BK234" s="142"/>
      <c r="BL234" s="142"/>
      <c r="BM234" s="142"/>
      <c r="BN234" s="142"/>
      <c r="BO234" s="142"/>
      <c r="BP234" s="142"/>
      <c r="BQ234" s="142"/>
      <c r="BR234" s="142"/>
      <c r="BS234" s="142"/>
      <c r="BT234" s="142"/>
      <c r="BU234" s="142"/>
      <c r="BV234" s="142"/>
      <c r="BW234" s="142"/>
      <c r="BX234" s="142"/>
      <c r="BY234" s="142"/>
      <c r="BZ234" s="142"/>
      <c r="CA234" s="142"/>
      <c r="CB234" s="142"/>
      <c r="CC234" s="142"/>
      <c r="CD234" s="142"/>
      <c r="CE234" s="142"/>
      <c r="CF234" s="142"/>
      <c r="CG234" s="142"/>
      <c r="CH234" s="142"/>
      <c r="CI234" s="142"/>
      <c r="CJ234" s="142"/>
      <c r="CK234" s="142"/>
      <c r="CL234" s="142"/>
      <c r="CM234" s="142"/>
      <c r="CN234" s="142"/>
      <c r="CO234" s="142"/>
      <c r="CP234" s="142"/>
      <c r="CQ234" s="142"/>
      <c r="CR234" s="142"/>
      <c r="CS234" s="142"/>
      <c r="CT234" s="142"/>
      <c r="CU234" s="142"/>
      <c r="CV234" s="142"/>
      <c r="CW234" s="142"/>
      <c r="CX234" s="142"/>
      <c r="CY234" s="142"/>
      <c r="CZ234" s="142"/>
      <c r="DA234" s="142"/>
      <c r="DB234" s="142"/>
      <c r="DC234" s="142"/>
      <c r="DD234" s="142"/>
      <c r="DE234" s="142"/>
      <c r="DF234" s="142"/>
      <c r="DG234" s="142"/>
      <c r="DH234" s="142"/>
      <c r="DI234" s="142"/>
      <c r="DJ234" s="142"/>
      <c r="DK234" s="142"/>
      <c r="DL234" s="142"/>
      <c r="DM234" s="142"/>
      <c r="DN234" s="142"/>
      <c r="DO234" s="142"/>
      <c r="DP234" s="142"/>
      <c r="DQ234" s="142"/>
      <c r="DR234" s="142"/>
      <c r="DS234" s="142"/>
      <c r="DT234" s="142"/>
      <c r="DU234" s="142"/>
      <c r="DV234" s="142"/>
      <c r="DW234" s="142"/>
      <c r="DX234" s="142"/>
      <c r="DY234" s="142"/>
      <c r="DZ234" s="142"/>
      <c r="EA234" s="142"/>
      <c r="EB234" s="142"/>
      <c r="EC234" s="142"/>
      <c r="ED234" s="142"/>
      <c r="EE234" s="142"/>
      <c r="EF234" s="142"/>
      <c r="EG234" s="142"/>
      <c r="EH234" s="142"/>
      <c r="EI234" s="142"/>
      <c r="EJ234" s="142"/>
      <c r="EK234" s="142"/>
      <c r="EL234" s="142"/>
      <c r="EM234" s="142"/>
      <c r="EN234" s="142"/>
      <c r="EO234" s="142"/>
      <c r="EP234" s="142"/>
      <c r="EQ234" s="142"/>
      <c r="ER234" s="142"/>
      <c r="ES234" s="142"/>
      <c r="ET234" s="142"/>
      <c r="EU234" s="142"/>
      <c r="EV234" s="142"/>
      <c r="EW234" s="142"/>
      <c r="EX234" s="142"/>
      <c r="EY234" s="142"/>
      <c r="EZ234" s="142"/>
    </row>
    <row r="235" spans="2:156" s="156" customFormat="1" x14ac:dyDescent="0.2">
      <c r="B235" s="135"/>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42"/>
      <c r="BH235" s="142"/>
      <c r="BI235" s="142"/>
      <c r="BJ235" s="142"/>
      <c r="BK235" s="142"/>
      <c r="BL235" s="142"/>
      <c r="BM235" s="142"/>
      <c r="BN235" s="142"/>
      <c r="BO235" s="142"/>
      <c r="BP235" s="142"/>
      <c r="BQ235" s="142"/>
      <c r="BR235" s="142"/>
      <c r="BS235" s="142"/>
      <c r="BT235" s="142"/>
      <c r="BU235" s="142"/>
      <c r="BV235" s="142"/>
      <c r="BW235" s="142"/>
      <c r="BX235" s="142"/>
      <c r="BY235" s="142"/>
      <c r="BZ235" s="142"/>
      <c r="CA235" s="142"/>
      <c r="CB235" s="142"/>
      <c r="CC235" s="142"/>
      <c r="CD235" s="142"/>
      <c r="CE235" s="142"/>
      <c r="CF235" s="142"/>
      <c r="CG235" s="142"/>
      <c r="CH235" s="142"/>
      <c r="CI235" s="142"/>
      <c r="CJ235" s="142"/>
      <c r="CK235" s="142"/>
      <c r="CL235" s="142"/>
      <c r="CM235" s="142"/>
      <c r="CN235" s="142"/>
      <c r="CO235" s="142"/>
      <c r="CP235" s="142"/>
      <c r="CQ235" s="142"/>
      <c r="CR235" s="142"/>
      <c r="CS235" s="142"/>
      <c r="CT235" s="142"/>
      <c r="CU235" s="142"/>
      <c r="CV235" s="142"/>
      <c r="CW235" s="142"/>
      <c r="CX235" s="142"/>
      <c r="CY235" s="142"/>
      <c r="CZ235" s="142"/>
      <c r="DA235" s="142"/>
      <c r="DB235" s="142"/>
      <c r="DC235" s="142"/>
      <c r="DD235" s="142"/>
      <c r="DE235" s="142"/>
      <c r="DF235" s="142"/>
      <c r="DG235" s="142"/>
      <c r="DH235" s="142"/>
      <c r="DI235" s="142"/>
      <c r="DJ235" s="142"/>
      <c r="DK235" s="142"/>
      <c r="DL235" s="142"/>
      <c r="DM235" s="142"/>
      <c r="DN235" s="142"/>
      <c r="DO235" s="142"/>
      <c r="DP235" s="142"/>
      <c r="DQ235" s="142"/>
      <c r="DR235" s="142"/>
      <c r="DS235" s="142"/>
      <c r="DT235" s="142"/>
      <c r="DU235" s="142"/>
      <c r="DV235" s="142"/>
      <c r="DW235" s="142"/>
      <c r="DX235" s="142"/>
      <c r="DY235" s="142"/>
      <c r="DZ235" s="142"/>
      <c r="EA235" s="142"/>
      <c r="EB235" s="142"/>
      <c r="EC235" s="142"/>
      <c r="ED235" s="142"/>
      <c r="EE235" s="142"/>
      <c r="EF235" s="142"/>
      <c r="EG235" s="142"/>
      <c r="EH235" s="142"/>
      <c r="EI235" s="142"/>
      <c r="EJ235" s="142"/>
      <c r="EK235" s="142"/>
      <c r="EL235" s="142"/>
      <c r="EM235" s="142"/>
      <c r="EN235" s="142"/>
      <c r="EO235" s="142"/>
      <c r="EP235" s="142"/>
      <c r="EQ235" s="142"/>
      <c r="ER235" s="142"/>
      <c r="ES235" s="142"/>
      <c r="ET235" s="142"/>
      <c r="EU235" s="142"/>
      <c r="EV235" s="142"/>
      <c r="EW235" s="142"/>
      <c r="EX235" s="142"/>
      <c r="EY235" s="142"/>
      <c r="EZ235" s="142"/>
    </row>
    <row r="236" spans="2:156" s="156" customFormat="1" x14ac:dyDescent="0.2">
      <c r="B236" s="135"/>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42"/>
      <c r="BH236" s="142"/>
      <c r="BI236" s="142"/>
      <c r="BJ236" s="142"/>
      <c r="BK236" s="142"/>
      <c r="BL236" s="142"/>
      <c r="BM236" s="142"/>
      <c r="BN236" s="142"/>
      <c r="BO236" s="142"/>
      <c r="BP236" s="142"/>
      <c r="BQ236" s="142"/>
      <c r="BR236" s="142"/>
      <c r="BS236" s="142"/>
      <c r="BT236" s="142"/>
      <c r="BU236" s="142"/>
      <c r="BV236" s="142"/>
      <c r="BW236" s="142"/>
      <c r="BX236" s="142"/>
      <c r="BY236" s="142"/>
      <c r="BZ236" s="142"/>
      <c r="CA236" s="142"/>
      <c r="CB236" s="142"/>
      <c r="CC236" s="142"/>
      <c r="CD236" s="142"/>
      <c r="CE236" s="142"/>
      <c r="CF236" s="142"/>
      <c r="CG236" s="142"/>
      <c r="CH236" s="142"/>
      <c r="CI236" s="142"/>
      <c r="CJ236" s="142"/>
      <c r="CK236" s="142"/>
      <c r="CL236" s="142"/>
      <c r="CM236" s="142"/>
      <c r="CN236" s="142"/>
      <c r="CO236" s="142"/>
      <c r="CP236" s="142"/>
      <c r="CQ236" s="142"/>
      <c r="CR236" s="142"/>
      <c r="CS236" s="142"/>
      <c r="CT236" s="142"/>
      <c r="CU236" s="142"/>
      <c r="CV236" s="142"/>
      <c r="CW236" s="142"/>
      <c r="CX236" s="142"/>
      <c r="CY236" s="142"/>
      <c r="CZ236" s="142"/>
      <c r="DA236" s="142"/>
      <c r="DB236" s="142"/>
      <c r="DC236" s="142"/>
      <c r="DD236" s="142"/>
      <c r="DE236" s="142"/>
      <c r="DF236" s="142"/>
      <c r="DG236" s="142"/>
      <c r="DH236" s="142"/>
      <c r="DI236" s="142"/>
      <c r="DJ236" s="142"/>
      <c r="DK236" s="142"/>
      <c r="DL236" s="142"/>
      <c r="DM236" s="142"/>
      <c r="DN236" s="142"/>
      <c r="DO236" s="142"/>
      <c r="DP236" s="142"/>
      <c r="DQ236" s="142"/>
      <c r="DR236" s="142"/>
      <c r="DS236" s="142"/>
      <c r="DT236" s="142"/>
      <c r="DU236" s="142"/>
      <c r="DV236" s="142"/>
      <c r="DW236" s="142"/>
      <c r="DX236" s="142"/>
      <c r="DY236" s="142"/>
      <c r="DZ236" s="142"/>
      <c r="EA236" s="142"/>
      <c r="EB236" s="142"/>
      <c r="EC236" s="142"/>
      <c r="ED236" s="142"/>
      <c r="EE236" s="142"/>
      <c r="EF236" s="142"/>
      <c r="EG236" s="142"/>
      <c r="EH236" s="142"/>
      <c r="EI236" s="142"/>
      <c r="EJ236" s="142"/>
      <c r="EK236" s="142"/>
      <c r="EL236" s="142"/>
      <c r="EM236" s="142"/>
      <c r="EN236" s="142"/>
      <c r="EO236" s="142"/>
      <c r="EP236" s="142"/>
      <c r="EQ236" s="142"/>
      <c r="ER236" s="142"/>
      <c r="ES236" s="142"/>
      <c r="ET236" s="142"/>
      <c r="EU236" s="142"/>
      <c r="EV236" s="142"/>
      <c r="EW236" s="142"/>
      <c r="EX236" s="142"/>
      <c r="EY236" s="142"/>
      <c r="EZ236" s="142"/>
    </row>
    <row r="237" spans="2:156" s="156" customFormat="1" x14ac:dyDescent="0.2">
      <c r="B237" s="135"/>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2"/>
      <c r="BR237" s="142"/>
      <c r="BS237" s="142"/>
      <c r="BT237" s="142"/>
      <c r="BU237" s="142"/>
      <c r="BV237" s="142"/>
      <c r="BW237" s="142"/>
      <c r="BX237" s="142"/>
      <c r="BY237" s="142"/>
      <c r="BZ237" s="142"/>
      <c r="CA237" s="142"/>
      <c r="CB237" s="142"/>
      <c r="CC237" s="142"/>
      <c r="CD237" s="142"/>
      <c r="CE237" s="142"/>
      <c r="CF237" s="142"/>
      <c r="CG237" s="142"/>
      <c r="CH237" s="142"/>
      <c r="CI237" s="142"/>
      <c r="CJ237" s="142"/>
      <c r="CK237" s="142"/>
      <c r="CL237" s="142"/>
      <c r="CM237" s="142"/>
      <c r="CN237" s="142"/>
      <c r="CO237" s="142"/>
      <c r="CP237" s="142"/>
      <c r="CQ237" s="142"/>
      <c r="CR237" s="142"/>
      <c r="CS237" s="142"/>
      <c r="CT237" s="142"/>
      <c r="CU237" s="142"/>
      <c r="CV237" s="142"/>
      <c r="CW237" s="142"/>
      <c r="CX237" s="142"/>
      <c r="CY237" s="142"/>
      <c r="CZ237" s="142"/>
      <c r="DA237" s="142"/>
      <c r="DB237" s="142"/>
      <c r="DC237" s="142"/>
      <c r="DD237" s="142"/>
      <c r="DE237" s="142"/>
      <c r="DF237" s="142"/>
      <c r="DG237" s="142"/>
      <c r="DH237" s="142"/>
      <c r="DI237" s="142"/>
      <c r="DJ237" s="142"/>
      <c r="DK237" s="142"/>
      <c r="DL237" s="142"/>
      <c r="DM237" s="142"/>
      <c r="DN237" s="142"/>
      <c r="DO237" s="142"/>
      <c r="DP237" s="142"/>
      <c r="DQ237" s="142"/>
      <c r="DR237" s="142"/>
      <c r="DS237" s="142"/>
      <c r="DT237" s="142"/>
      <c r="DU237" s="142"/>
      <c r="DV237" s="142"/>
      <c r="DW237" s="142"/>
      <c r="DX237" s="142"/>
      <c r="DY237" s="142"/>
      <c r="DZ237" s="142"/>
      <c r="EA237" s="142"/>
      <c r="EB237" s="142"/>
      <c r="EC237" s="142"/>
      <c r="ED237" s="142"/>
      <c r="EE237" s="142"/>
      <c r="EF237" s="142"/>
      <c r="EG237" s="142"/>
      <c r="EH237" s="142"/>
      <c r="EI237" s="142"/>
      <c r="EJ237" s="142"/>
      <c r="EK237" s="142"/>
      <c r="EL237" s="142"/>
      <c r="EM237" s="142"/>
      <c r="EN237" s="142"/>
      <c r="EO237" s="142"/>
      <c r="EP237" s="142"/>
      <c r="EQ237" s="142"/>
      <c r="ER237" s="142"/>
      <c r="ES237" s="142"/>
      <c r="ET237" s="142"/>
      <c r="EU237" s="142"/>
      <c r="EV237" s="142"/>
      <c r="EW237" s="142"/>
      <c r="EX237" s="142"/>
      <c r="EY237" s="142"/>
      <c r="EZ237" s="142"/>
    </row>
    <row r="238" spans="2:156" s="156" customFormat="1" x14ac:dyDescent="0.2">
      <c r="B238" s="135"/>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2"/>
      <c r="BR238" s="142"/>
      <c r="BS238" s="142"/>
      <c r="BT238" s="142"/>
      <c r="BU238" s="142"/>
      <c r="BV238" s="142"/>
      <c r="BW238" s="142"/>
      <c r="BX238" s="142"/>
      <c r="BY238" s="142"/>
      <c r="BZ238" s="142"/>
      <c r="CA238" s="142"/>
      <c r="CB238" s="142"/>
      <c r="CC238" s="142"/>
      <c r="CD238" s="142"/>
      <c r="CE238" s="142"/>
      <c r="CF238" s="142"/>
      <c r="CG238" s="142"/>
      <c r="CH238" s="142"/>
      <c r="CI238" s="142"/>
      <c r="CJ238" s="142"/>
      <c r="CK238" s="142"/>
      <c r="CL238" s="142"/>
      <c r="CM238" s="142"/>
      <c r="CN238" s="142"/>
      <c r="CO238" s="142"/>
      <c r="CP238" s="142"/>
      <c r="CQ238" s="142"/>
      <c r="CR238" s="142"/>
      <c r="CS238" s="142"/>
      <c r="CT238" s="142"/>
      <c r="CU238" s="142"/>
      <c r="CV238" s="142"/>
      <c r="CW238" s="142"/>
      <c r="CX238" s="142"/>
      <c r="CY238" s="142"/>
      <c r="CZ238" s="142"/>
      <c r="DA238" s="142"/>
      <c r="DB238" s="142"/>
      <c r="DC238" s="142"/>
      <c r="DD238" s="142"/>
      <c r="DE238" s="142"/>
      <c r="DF238" s="142"/>
      <c r="DG238" s="142"/>
      <c r="DH238" s="142"/>
      <c r="DI238" s="142"/>
      <c r="DJ238" s="142"/>
      <c r="DK238" s="142"/>
      <c r="DL238" s="142"/>
      <c r="DM238" s="142"/>
      <c r="DN238" s="142"/>
      <c r="DO238" s="142"/>
      <c r="DP238" s="142"/>
      <c r="DQ238" s="142"/>
      <c r="DR238" s="142"/>
      <c r="DS238" s="142"/>
      <c r="DT238" s="142"/>
      <c r="DU238" s="142"/>
      <c r="DV238" s="142"/>
      <c r="DW238" s="142"/>
      <c r="DX238" s="142"/>
      <c r="DY238" s="142"/>
      <c r="DZ238" s="142"/>
      <c r="EA238" s="142"/>
      <c r="EB238" s="142"/>
      <c r="EC238" s="142"/>
      <c r="ED238" s="142"/>
      <c r="EE238" s="142"/>
      <c r="EF238" s="142"/>
      <c r="EG238" s="142"/>
      <c r="EH238" s="142"/>
      <c r="EI238" s="142"/>
      <c r="EJ238" s="142"/>
      <c r="EK238" s="142"/>
      <c r="EL238" s="142"/>
      <c r="EM238" s="142"/>
      <c r="EN238" s="142"/>
      <c r="EO238" s="142"/>
      <c r="EP238" s="142"/>
      <c r="EQ238" s="142"/>
      <c r="ER238" s="142"/>
      <c r="ES238" s="142"/>
      <c r="ET238" s="142"/>
      <c r="EU238" s="142"/>
      <c r="EV238" s="142"/>
      <c r="EW238" s="142"/>
      <c r="EX238" s="142"/>
      <c r="EY238" s="142"/>
      <c r="EZ238" s="142"/>
    </row>
    <row r="239" spans="2:156" s="156" customFormat="1" x14ac:dyDescent="0.2">
      <c r="B239" s="135"/>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c r="BM239" s="142"/>
      <c r="BN239" s="142"/>
      <c r="BO239" s="142"/>
      <c r="BP239" s="142"/>
      <c r="BQ239" s="142"/>
      <c r="BR239" s="142"/>
      <c r="BS239" s="142"/>
      <c r="BT239" s="142"/>
      <c r="BU239" s="142"/>
      <c r="BV239" s="142"/>
      <c r="BW239" s="142"/>
      <c r="BX239" s="142"/>
      <c r="BY239" s="142"/>
      <c r="BZ239" s="142"/>
      <c r="CA239" s="142"/>
      <c r="CB239" s="142"/>
      <c r="CC239" s="142"/>
      <c r="CD239" s="142"/>
      <c r="CE239" s="142"/>
      <c r="CF239" s="142"/>
      <c r="CG239" s="142"/>
      <c r="CH239" s="142"/>
      <c r="CI239" s="142"/>
      <c r="CJ239" s="142"/>
      <c r="CK239" s="142"/>
      <c r="CL239" s="142"/>
      <c r="CM239" s="142"/>
      <c r="CN239" s="142"/>
      <c r="CO239" s="142"/>
      <c r="CP239" s="142"/>
      <c r="CQ239" s="142"/>
      <c r="CR239" s="142"/>
      <c r="CS239" s="142"/>
      <c r="CT239" s="142"/>
      <c r="CU239" s="142"/>
      <c r="CV239" s="142"/>
      <c r="CW239" s="142"/>
      <c r="CX239" s="142"/>
      <c r="CY239" s="142"/>
      <c r="CZ239" s="142"/>
      <c r="DA239" s="142"/>
      <c r="DB239" s="142"/>
      <c r="DC239" s="142"/>
      <c r="DD239" s="142"/>
      <c r="DE239" s="142"/>
      <c r="DF239" s="142"/>
      <c r="DG239" s="142"/>
      <c r="DH239" s="142"/>
      <c r="DI239" s="142"/>
      <c r="DJ239" s="142"/>
      <c r="DK239" s="142"/>
      <c r="DL239" s="142"/>
      <c r="DM239" s="142"/>
      <c r="DN239" s="142"/>
      <c r="DO239" s="142"/>
      <c r="DP239" s="142"/>
      <c r="DQ239" s="142"/>
      <c r="DR239" s="142"/>
      <c r="DS239" s="142"/>
      <c r="DT239" s="142"/>
      <c r="DU239" s="142"/>
      <c r="DV239" s="142"/>
      <c r="DW239" s="142"/>
      <c r="DX239" s="142"/>
      <c r="DY239" s="142"/>
      <c r="DZ239" s="142"/>
      <c r="EA239" s="142"/>
      <c r="EB239" s="142"/>
      <c r="EC239" s="142"/>
      <c r="ED239" s="142"/>
      <c r="EE239" s="142"/>
      <c r="EF239" s="142"/>
      <c r="EG239" s="142"/>
      <c r="EH239" s="142"/>
      <c r="EI239" s="142"/>
      <c r="EJ239" s="142"/>
      <c r="EK239" s="142"/>
      <c r="EL239" s="142"/>
      <c r="EM239" s="142"/>
      <c r="EN239" s="142"/>
      <c r="EO239" s="142"/>
      <c r="EP239" s="142"/>
      <c r="EQ239" s="142"/>
      <c r="ER239" s="142"/>
      <c r="ES239" s="142"/>
      <c r="ET239" s="142"/>
      <c r="EU239" s="142"/>
      <c r="EV239" s="142"/>
      <c r="EW239" s="142"/>
      <c r="EX239" s="142"/>
      <c r="EY239" s="142"/>
      <c r="EZ239" s="142"/>
    </row>
    <row r="240" spans="2:156" s="156" customFormat="1" x14ac:dyDescent="0.2">
      <c r="B240" s="135"/>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c r="BO240" s="142"/>
      <c r="BP240" s="142"/>
      <c r="BQ240" s="142"/>
      <c r="BR240" s="142"/>
      <c r="BS240" s="142"/>
      <c r="BT240" s="142"/>
      <c r="BU240" s="142"/>
      <c r="BV240" s="142"/>
      <c r="BW240" s="142"/>
      <c r="BX240" s="142"/>
      <c r="BY240" s="142"/>
      <c r="BZ240" s="142"/>
      <c r="CA240" s="142"/>
      <c r="CB240" s="142"/>
      <c r="CC240" s="142"/>
      <c r="CD240" s="142"/>
      <c r="CE240" s="142"/>
      <c r="CF240" s="142"/>
      <c r="CG240" s="142"/>
      <c r="CH240" s="142"/>
      <c r="CI240" s="142"/>
      <c r="CJ240" s="142"/>
      <c r="CK240" s="142"/>
      <c r="CL240" s="142"/>
      <c r="CM240" s="142"/>
      <c r="CN240" s="142"/>
      <c r="CO240" s="142"/>
      <c r="CP240" s="142"/>
      <c r="CQ240" s="142"/>
      <c r="CR240" s="142"/>
      <c r="CS240" s="142"/>
      <c r="CT240" s="142"/>
      <c r="CU240" s="142"/>
      <c r="CV240" s="142"/>
      <c r="CW240" s="142"/>
      <c r="CX240" s="142"/>
      <c r="CY240" s="142"/>
      <c r="CZ240" s="142"/>
      <c r="DA240" s="142"/>
      <c r="DB240" s="142"/>
      <c r="DC240" s="142"/>
      <c r="DD240" s="142"/>
      <c r="DE240" s="142"/>
      <c r="DF240" s="142"/>
      <c r="DG240" s="142"/>
      <c r="DH240" s="142"/>
      <c r="DI240" s="142"/>
      <c r="DJ240" s="142"/>
      <c r="DK240" s="142"/>
      <c r="DL240" s="142"/>
      <c r="DM240" s="142"/>
      <c r="DN240" s="142"/>
      <c r="DO240" s="142"/>
      <c r="DP240" s="142"/>
      <c r="DQ240" s="142"/>
      <c r="DR240" s="142"/>
      <c r="DS240" s="142"/>
      <c r="DT240" s="142"/>
      <c r="DU240" s="142"/>
      <c r="DV240" s="142"/>
      <c r="DW240" s="142"/>
      <c r="DX240" s="142"/>
      <c r="DY240" s="142"/>
      <c r="DZ240" s="142"/>
      <c r="EA240" s="142"/>
      <c r="EB240" s="142"/>
      <c r="EC240" s="142"/>
      <c r="ED240" s="142"/>
      <c r="EE240" s="142"/>
      <c r="EF240" s="142"/>
      <c r="EG240" s="142"/>
      <c r="EH240" s="142"/>
      <c r="EI240" s="142"/>
      <c r="EJ240" s="142"/>
      <c r="EK240" s="142"/>
      <c r="EL240" s="142"/>
      <c r="EM240" s="142"/>
      <c r="EN240" s="142"/>
      <c r="EO240" s="142"/>
      <c r="EP240" s="142"/>
      <c r="EQ240" s="142"/>
      <c r="ER240" s="142"/>
      <c r="ES240" s="142"/>
      <c r="ET240" s="142"/>
      <c r="EU240" s="142"/>
      <c r="EV240" s="142"/>
      <c r="EW240" s="142"/>
      <c r="EX240" s="142"/>
      <c r="EY240" s="142"/>
      <c r="EZ240" s="142"/>
    </row>
    <row r="241" spans="2:156" s="156" customFormat="1" x14ac:dyDescent="0.2">
      <c r="B241" s="135"/>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c r="BU241" s="142"/>
      <c r="BV241" s="142"/>
      <c r="BW241" s="142"/>
      <c r="BX241" s="142"/>
      <c r="BY241" s="142"/>
      <c r="BZ241" s="142"/>
      <c r="CA241" s="142"/>
      <c r="CB241" s="142"/>
      <c r="CC241" s="142"/>
      <c r="CD241" s="142"/>
      <c r="CE241" s="142"/>
      <c r="CF241" s="142"/>
      <c r="CG241" s="142"/>
      <c r="CH241" s="142"/>
      <c r="CI241" s="142"/>
      <c r="CJ241" s="142"/>
      <c r="CK241" s="142"/>
      <c r="CL241" s="142"/>
      <c r="CM241" s="142"/>
      <c r="CN241" s="142"/>
      <c r="CO241" s="142"/>
      <c r="CP241" s="142"/>
      <c r="CQ241" s="142"/>
      <c r="CR241" s="142"/>
      <c r="CS241" s="142"/>
      <c r="CT241" s="142"/>
      <c r="CU241" s="142"/>
      <c r="CV241" s="142"/>
      <c r="CW241" s="142"/>
      <c r="CX241" s="142"/>
      <c r="CY241" s="142"/>
      <c r="CZ241" s="142"/>
      <c r="DA241" s="142"/>
      <c r="DB241" s="142"/>
      <c r="DC241" s="142"/>
      <c r="DD241" s="142"/>
      <c r="DE241" s="142"/>
      <c r="DF241" s="142"/>
      <c r="DG241" s="142"/>
      <c r="DH241" s="142"/>
      <c r="DI241" s="142"/>
      <c r="DJ241" s="142"/>
      <c r="DK241" s="142"/>
      <c r="DL241" s="142"/>
      <c r="DM241" s="142"/>
      <c r="DN241" s="142"/>
      <c r="DO241" s="142"/>
      <c r="DP241" s="142"/>
      <c r="DQ241" s="142"/>
      <c r="DR241" s="142"/>
      <c r="DS241" s="142"/>
      <c r="DT241" s="142"/>
      <c r="DU241" s="142"/>
      <c r="DV241" s="142"/>
      <c r="DW241" s="142"/>
      <c r="DX241" s="142"/>
      <c r="DY241" s="142"/>
      <c r="DZ241" s="142"/>
      <c r="EA241" s="142"/>
      <c r="EB241" s="142"/>
      <c r="EC241" s="142"/>
      <c r="ED241" s="142"/>
      <c r="EE241" s="142"/>
      <c r="EF241" s="142"/>
      <c r="EG241" s="142"/>
      <c r="EH241" s="142"/>
      <c r="EI241" s="142"/>
      <c r="EJ241" s="142"/>
      <c r="EK241" s="142"/>
      <c r="EL241" s="142"/>
      <c r="EM241" s="142"/>
      <c r="EN241" s="142"/>
      <c r="EO241" s="142"/>
      <c r="EP241" s="142"/>
      <c r="EQ241" s="142"/>
      <c r="ER241" s="142"/>
      <c r="ES241" s="142"/>
      <c r="ET241" s="142"/>
      <c r="EU241" s="142"/>
      <c r="EV241" s="142"/>
      <c r="EW241" s="142"/>
      <c r="EX241" s="142"/>
      <c r="EY241" s="142"/>
      <c r="EZ241" s="142"/>
    </row>
    <row r="242" spans="2:156" s="156" customFormat="1" x14ac:dyDescent="0.2">
      <c r="B242" s="135"/>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c r="BU242" s="142"/>
      <c r="BV242" s="142"/>
      <c r="BW242" s="142"/>
      <c r="BX242" s="142"/>
      <c r="BY242" s="142"/>
      <c r="BZ242" s="142"/>
      <c r="CA242" s="142"/>
      <c r="CB242" s="142"/>
      <c r="CC242" s="142"/>
      <c r="CD242" s="142"/>
      <c r="CE242" s="142"/>
      <c r="CF242" s="142"/>
      <c r="CG242" s="142"/>
      <c r="CH242" s="142"/>
      <c r="CI242" s="142"/>
      <c r="CJ242" s="142"/>
      <c r="CK242" s="142"/>
      <c r="CL242" s="142"/>
      <c r="CM242" s="142"/>
      <c r="CN242" s="142"/>
      <c r="CO242" s="142"/>
      <c r="CP242" s="142"/>
      <c r="CQ242" s="142"/>
      <c r="CR242" s="142"/>
      <c r="CS242" s="142"/>
      <c r="CT242" s="142"/>
      <c r="CU242" s="142"/>
      <c r="CV242" s="142"/>
      <c r="CW242" s="142"/>
      <c r="CX242" s="142"/>
      <c r="CY242" s="142"/>
      <c r="CZ242" s="142"/>
      <c r="DA242" s="142"/>
      <c r="DB242" s="142"/>
      <c r="DC242" s="142"/>
      <c r="DD242" s="142"/>
      <c r="DE242" s="142"/>
      <c r="DF242" s="142"/>
      <c r="DG242" s="142"/>
      <c r="DH242" s="142"/>
      <c r="DI242" s="142"/>
      <c r="DJ242" s="142"/>
      <c r="DK242" s="142"/>
      <c r="DL242" s="142"/>
      <c r="DM242" s="142"/>
      <c r="DN242" s="142"/>
      <c r="DO242" s="142"/>
      <c r="DP242" s="142"/>
      <c r="DQ242" s="142"/>
      <c r="DR242" s="142"/>
      <c r="DS242" s="142"/>
      <c r="DT242" s="142"/>
      <c r="DU242" s="142"/>
      <c r="DV242" s="142"/>
      <c r="DW242" s="142"/>
      <c r="DX242" s="142"/>
      <c r="DY242" s="142"/>
      <c r="DZ242" s="142"/>
      <c r="EA242" s="142"/>
      <c r="EB242" s="142"/>
      <c r="EC242" s="142"/>
      <c r="ED242" s="142"/>
      <c r="EE242" s="142"/>
      <c r="EF242" s="142"/>
      <c r="EG242" s="142"/>
      <c r="EH242" s="142"/>
      <c r="EI242" s="142"/>
      <c r="EJ242" s="142"/>
      <c r="EK242" s="142"/>
      <c r="EL242" s="142"/>
      <c r="EM242" s="142"/>
      <c r="EN242" s="142"/>
      <c r="EO242" s="142"/>
      <c r="EP242" s="142"/>
      <c r="EQ242" s="142"/>
      <c r="ER242" s="142"/>
      <c r="ES242" s="142"/>
      <c r="ET242" s="142"/>
      <c r="EU242" s="142"/>
      <c r="EV242" s="142"/>
      <c r="EW242" s="142"/>
      <c r="EX242" s="142"/>
      <c r="EY242" s="142"/>
      <c r="EZ242" s="142"/>
    </row>
    <row r="243" spans="2:156" s="156" customFormat="1" x14ac:dyDescent="0.2">
      <c r="B243" s="135"/>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c r="CA243" s="142"/>
      <c r="CB243" s="142"/>
      <c r="CC243" s="142"/>
      <c r="CD243" s="142"/>
      <c r="CE243" s="142"/>
      <c r="CF243" s="142"/>
      <c r="CG243" s="142"/>
      <c r="CH243" s="142"/>
      <c r="CI243" s="142"/>
      <c r="CJ243" s="142"/>
      <c r="CK243" s="142"/>
      <c r="CL243" s="142"/>
      <c r="CM243" s="142"/>
      <c r="CN243" s="142"/>
      <c r="CO243" s="142"/>
      <c r="CP243" s="142"/>
      <c r="CQ243" s="142"/>
      <c r="CR243" s="142"/>
      <c r="CS243" s="142"/>
      <c r="CT243" s="142"/>
      <c r="CU243" s="142"/>
      <c r="CV243" s="142"/>
      <c r="CW243" s="142"/>
      <c r="CX243" s="142"/>
      <c r="CY243" s="142"/>
      <c r="CZ243" s="142"/>
      <c r="DA243" s="142"/>
      <c r="DB243" s="142"/>
      <c r="DC243" s="142"/>
      <c r="DD243" s="142"/>
      <c r="DE243" s="142"/>
      <c r="DF243" s="142"/>
      <c r="DG243" s="142"/>
      <c r="DH243" s="142"/>
      <c r="DI243" s="142"/>
      <c r="DJ243" s="142"/>
      <c r="DK243" s="142"/>
      <c r="DL243" s="142"/>
      <c r="DM243" s="142"/>
      <c r="DN243" s="142"/>
      <c r="DO243" s="142"/>
      <c r="DP243" s="142"/>
      <c r="DQ243" s="142"/>
      <c r="DR243" s="142"/>
      <c r="DS243" s="142"/>
      <c r="DT243" s="142"/>
      <c r="DU243" s="142"/>
      <c r="DV243" s="142"/>
      <c r="DW243" s="142"/>
      <c r="DX243" s="142"/>
      <c r="DY243" s="142"/>
      <c r="DZ243" s="142"/>
      <c r="EA243" s="142"/>
      <c r="EB243" s="142"/>
      <c r="EC243" s="142"/>
      <c r="ED243" s="142"/>
      <c r="EE243" s="142"/>
      <c r="EF243" s="142"/>
      <c r="EG243" s="142"/>
      <c r="EH243" s="142"/>
      <c r="EI243" s="142"/>
      <c r="EJ243" s="142"/>
      <c r="EK243" s="142"/>
      <c r="EL243" s="142"/>
      <c r="EM243" s="142"/>
      <c r="EN243" s="142"/>
      <c r="EO243" s="142"/>
      <c r="EP243" s="142"/>
      <c r="EQ243" s="142"/>
      <c r="ER243" s="142"/>
      <c r="ES243" s="142"/>
      <c r="ET243" s="142"/>
      <c r="EU243" s="142"/>
      <c r="EV243" s="142"/>
      <c r="EW243" s="142"/>
      <c r="EX243" s="142"/>
      <c r="EY243" s="142"/>
      <c r="EZ243" s="142"/>
    </row>
    <row r="244" spans="2:156" s="156" customFormat="1" x14ac:dyDescent="0.2">
      <c r="B244" s="135"/>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c r="BU244" s="142"/>
      <c r="BV244" s="142"/>
      <c r="BW244" s="142"/>
      <c r="BX244" s="142"/>
      <c r="BY244" s="142"/>
      <c r="BZ244" s="142"/>
      <c r="CA244" s="142"/>
      <c r="CB244" s="142"/>
      <c r="CC244" s="142"/>
      <c r="CD244" s="142"/>
      <c r="CE244" s="142"/>
      <c r="CF244" s="142"/>
      <c r="CG244" s="142"/>
      <c r="CH244" s="142"/>
      <c r="CI244" s="142"/>
      <c r="CJ244" s="142"/>
      <c r="CK244" s="142"/>
      <c r="CL244" s="142"/>
      <c r="CM244" s="142"/>
      <c r="CN244" s="142"/>
      <c r="CO244" s="142"/>
      <c r="CP244" s="142"/>
      <c r="CQ244" s="142"/>
      <c r="CR244" s="142"/>
      <c r="CS244" s="142"/>
      <c r="CT244" s="142"/>
      <c r="CU244" s="142"/>
      <c r="CV244" s="142"/>
      <c r="CW244" s="142"/>
      <c r="CX244" s="142"/>
      <c r="CY244" s="142"/>
      <c r="CZ244" s="142"/>
      <c r="DA244" s="142"/>
      <c r="DB244" s="142"/>
      <c r="DC244" s="142"/>
      <c r="DD244" s="142"/>
      <c r="DE244" s="142"/>
      <c r="DF244" s="142"/>
      <c r="DG244" s="142"/>
      <c r="DH244" s="142"/>
      <c r="DI244" s="142"/>
      <c r="DJ244" s="142"/>
      <c r="DK244" s="142"/>
      <c r="DL244" s="142"/>
      <c r="DM244" s="142"/>
      <c r="DN244" s="142"/>
      <c r="DO244" s="142"/>
      <c r="DP244" s="142"/>
      <c r="DQ244" s="142"/>
      <c r="DR244" s="142"/>
      <c r="DS244" s="142"/>
      <c r="DT244" s="142"/>
      <c r="DU244" s="142"/>
      <c r="DV244" s="142"/>
      <c r="DW244" s="142"/>
      <c r="DX244" s="142"/>
      <c r="DY244" s="142"/>
      <c r="DZ244" s="142"/>
      <c r="EA244" s="142"/>
      <c r="EB244" s="142"/>
      <c r="EC244" s="142"/>
      <c r="ED244" s="142"/>
      <c r="EE244" s="142"/>
      <c r="EF244" s="142"/>
      <c r="EG244" s="142"/>
      <c r="EH244" s="142"/>
      <c r="EI244" s="142"/>
      <c r="EJ244" s="142"/>
      <c r="EK244" s="142"/>
      <c r="EL244" s="142"/>
      <c r="EM244" s="142"/>
      <c r="EN244" s="142"/>
      <c r="EO244" s="142"/>
      <c r="EP244" s="142"/>
      <c r="EQ244" s="142"/>
      <c r="ER244" s="142"/>
      <c r="ES244" s="142"/>
      <c r="ET244" s="142"/>
      <c r="EU244" s="142"/>
      <c r="EV244" s="142"/>
      <c r="EW244" s="142"/>
      <c r="EX244" s="142"/>
      <c r="EY244" s="142"/>
      <c r="EZ244" s="142"/>
    </row>
    <row r="245" spans="2:156" s="156" customFormat="1" x14ac:dyDescent="0.2">
      <c r="B245" s="135"/>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42"/>
      <c r="BH245" s="142"/>
      <c r="BI245" s="142"/>
      <c r="BJ245" s="142"/>
      <c r="BK245" s="142"/>
      <c r="BL245" s="142"/>
      <c r="BM245" s="142"/>
      <c r="BN245" s="142"/>
      <c r="BO245" s="142"/>
      <c r="BP245" s="142"/>
      <c r="BQ245" s="142"/>
      <c r="BR245" s="142"/>
      <c r="BS245" s="142"/>
      <c r="BT245" s="142"/>
      <c r="BU245" s="142"/>
      <c r="BV245" s="142"/>
      <c r="BW245" s="142"/>
      <c r="BX245" s="142"/>
      <c r="BY245" s="142"/>
      <c r="BZ245" s="142"/>
      <c r="CA245" s="142"/>
      <c r="CB245" s="142"/>
      <c r="CC245" s="142"/>
      <c r="CD245" s="142"/>
      <c r="CE245" s="142"/>
      <c r="CF245" s="142"/>
      <c r="CG245" s="142"/>
      <c r="CH245" s="142"/>
      <c r="CI245" s="142"/>
      <c r="CJ245" s="142"/>
      <c r="CK245" s="142"/>
      <c r="CL245" s="142"/>
      <c r="CM245" s="142"/>
      <c r="CN245" s="142"/>
      <c r="CO245" s="142"/>
      <c r="CP245" s="142"/>
      <c r="CQ245" s="142"/>
      <c r="CR245" s="142"/>
      <c r="CS245" s="142"/>
      <c r="CT245" s="142"/>
      <c r="CU245" s="142"/>
      <c r="CV245" s="142"/>
      <c r="CW245" s="142"/>
      <c r="CX245" s="142"/>
      <c r="CY245" s="142"/>
      <c r="CZ245" s="142"/>
      <c r="DA245" s="142"/>
      <c r="DB245" s="142"/>
      <c r="DC245" s="142"/>
      <c r="DD245" s="142"/>
      <c r="DE245" s="142"/>
      <c r="DF245" s="142"/>
      <c r="DG245" s="142"/>
      <c r="DH245" s="142"/>
      <c r="DI245" s="142"/>
      <c r="DJ245" s="142"/>
      <c r="DK245" s="142"/>
      <c r="DL245" s="142"/>
      <c r="DM245" s="142"/>
      <c r="DN245" s="142"/>
      <c r="DO245" s="142"/>
      <c r="DP245" s="142"/>
      <c r="DQ245" s="142"/>
      <c r="DR245" s="142"/>
      <c r="DS245" s="142"/>
      <c r="DT245" s="142"/>
      <c r="DU245" s="142"/>
      <c r="DV245" s="142"/>
      <c r="DW245" s="142"/>
      <c r="DX245" s="142"/>
      <c r="DY245" s="142"/>
      <c r="DZ245" s="142"/>
      <c r="EA245" s="142"/>
      <c r="EB245" s="142"/>
      <c r="EC245" s="142"/>
      <c r="ED245" s="142"/>
      <c r="EE245" s="142"/>
      <c r="EF245" s="142"/>
      <c r="EG245" s="142"/>
      <c r="EH245" s="142"/>
      <c r="EI245" s="142"/>
      <c r="EJ245" s="142"/>
      <c r="EK245" s="142"/>
      <c r="EL245" s="142"/>
      <c r="EM245" s="142"/>
      <c r="EN245" s="142"/>
      <c r="EO245" s="142"/>
      <c r="EP245" s="142"/>
      <c r="EQ245" s="142"/>
      <c r="ER245" s="142"/>
      <c r="ES245" s="142"/>
      <c r="ET245" s="142"/>
      <c r="EU245" s="142"/>
      <c r="EV245" s="142"/>
      <c r="EW245" s="142"/>
      <c r="EX245" s="142"/>
      <c r="EY245" s="142"/>
      <c r="EZ245" s="142"/>
    </row>
    <row r="246" spans="2:156" s="156" customFormat="1" x14ac:dyDescent="0.2">
      <c r="B246" s="135"/>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42"/>
      <c r="BH246" s="142"/>
      <c r="BI246" s="142"/>
      <c r="BJ246" s="142"/>
      <c r="BK246" s="142"/>
      <c r="BL246" s="142"/>
      <c r="BM246" s="142"/>
      <c r="BN246" s="142"/>
      <c r="BO246" s="142"/>
      <c r="BP246" s="142"/>
      <c r="BQ246" s="142"/>
      <c r="BR246" s="142"/>
      <c r="BS246" s="142"/>
      <c r="BT246" s="142"/>
      <c r="BU246" s="142"/>
      <c r="BV246" s="142"/>
      <c r="BW246" s="142"/>
      <c r="BX246" s="142"/>
      <c r="BY246" s="142"/>
      <c r="BZ246" s="142"/>
      <c r="CA246" s="142"/>
      <c r="CB246" s="142"/>
      <c r="CC246" s="142"/>
      <c r="CD246" s="142"/>
      <c r="CE246" s="142"/>
      <c r="CF246" s="142"/>
      <c r="CG246" s="142"/>
      <c r="CH246" s="142"/>
      <c r="CI246" s="142"/>
      <c r="CJ246" s="142"/>
      <c r="CK246" s="142"/>
      <c r="CL246" s="142"/>
      <c r="CM246" s="142"/>
      <c r="CN246" s="142"/>
      <c r="CO246" s="142"/>
      <c r="CP246" s="142"/>
      <c r="CQ246" s="142"/>
      <c r="CR246" s="142"/>
      <c r="CS246" s="142"/>
      <c r="CT246" s="142"/>
      <c r="CU246" s="142"/>
      <c r="CV246" s="142"/>
      <c r="CW246" s="142"/>
      <c r="CX246" s="142"/>
      <c r="CY246" s="142"/>
      <c r="CZ246" s="142"/>
      <c r="DA246" s="142"/>
      <c r="DB246" s="142"/>
      <c r="DC246" s="142"/>
      <c r="DD246" s="142"/>
      <c r="DE246" s="142"/>
      <c r="DF246" s="142"/>
      <c r="DG246" s="142"/>
      <c r="DH246" s="142"/>
      <c r="DI246" s="142"/>
      <c r="DJ246" s="142"/>
      <c r="DK246" s="142"/>
      <c r="DL246" s="142"/>
      <c r="DM246" s="142"/>
      <c r="DN246" s="142"/>
      <c r="DO246" s="142"/>
      <c r="DP246" s="142"/>
      <c r="DQ246" s="142"/>
      <c r="DR246" s="142"/>
      <c r="DS246" s="142"/>
      <c r="DT246" s="142"/>
      <c r="DU246" s="142"/>
      <c r="DV246" s="142"/>
      <c r="DW246" s="142"/>
      <c r="DX246" s="142"/>
      <c r="DY246" s="142"/>
      <c r="DZ246" s="142"/>
      <c r="EA246" s="142"/>
      <c r="EB246" s="142"/>
      <c r="EC246" s="142"/>
      <c r="ED246" s="142"/>
      <c r="EE246" s="142"/>
      <c r="EF246" s="142"/>
      <c r="EG246" s="142"/>
      <c r="EH246" s="142"/>
      <c r="EI246" s="142"/>
      <c r="EJ246" s="142"/>
      <c r="EK246" s="142"/>
      <c r="EL246" s="142"/>
      <c r="EM246" s="142"/>
      <c r="EN246" s="142"/>
      <c r="EO246" s="142"/>
      <c r="EP246" s="142"/>
      <c r="EQ246" s="142"/>
      <c r="ER246" s="142"/>
      <c r="ES246" s="142"/>
      <c r="ET246" s="142"/>
      <c r="EU246" s="142"/>
      <c r="EV246" s="142"/>
      <c r="EW246" s="142"/>
      <c r="EX246" s="142"/>
      <c r="EY246" s="142"/>
      <c r="EZ246" s="142"/>
    </row>
    <row r="247" spans="2:156" s="156" customFormat="1" x14ac:dyDescent="0.2">
      <c r="B247" s="135"/>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42"/>
      <c r="CC247" s="142"/>
      <c r="CD247" s="142"/>
      <c r="CE247" s="142"/>
      <c r="CF247" s="142"/>
      <c r="CG247" s="142"/>
      <c r="CH247" s="142"/>
      <c r="CI247" s="142"/>
      <c r="CJ247" s="142"/>
      <c r="CK247" s="142"/>
      <c r="CL247" s="142"/>
      <c r="CM247" s="142"/>
      <c r="CN247" s="142"/>
      <c r="CO247" s="142"/>
      <c r="CP247" s="142"/>
      <c r="CQ247" s="142"/>
      <c r="CR247" s="142"/>
      <c r="CS247" s="142"/>
      <c r="CT247" s="142"/>
      <c r="CU247" s="142"/>
      <c r="CV247" s="142"/>
      <c r="CW247" s="142"/>
      <c r="CX247" s="142"/>
      <c r="CY247" s="142"/>
      <c r="CZ247" s="142"/>
      <c r="DA247" s="142"/>
      <c r="DB247" s="142"/>
      <c r="DC247" s="142"/>
      <c r="DD247" s="142"/>
      <c r="DE247" s="142"/>
      <c r="DF247" s="142"/>
      <c r="DG247" s="142"/>
      <c r="DH247" s="142"/>
      <c r="DI247" s="142"/>
      <c r="DJ247" s="142"/>
      <c r="DK247" s="142"/>
      <c r="DL247" s="142"/>
      <c r="DM247" s="142"/>
      <c r="DN247" s="142"/>
      <c r="DO247" s="142"/>
      <c r="DP247" s="142"/>
      <c r="DQ247" s="142"/>
      <c r="DR247" s="142"/>
      <c r="DS247" s="142"/>
      <c r="DT247" s="142"/>
      <c r="DU247" s="142"/>
      <c r="DV247" s="142"/>
      <c r="DW247" s="142"/>
      <c r="DX247" s="142"/>
      <c r="DY247" s="142"/>
      <c r="DZ247" s="142"/>
      <c r="EA247" s="142"/>
      <c r="EB247" s="142"/>
      <c r="EC247" s="142"/>
      <c r="ED247" s="142"/>
      <c r="EE247" s="142"/>
      <c r="EF247" s="142"/>
      <c r="EG247" s="142"/>
      <c r="EH247" s="142"/>
      <c r="EI247" s="142"/>
      <c r="EJ247" s="142"/>
      <c r="EK247" s="142"/>
      <c r="EL247" s="142"/>
      <c r="EM247" s="142"/>
      <c r="EN247" s="142"/>
      <c r="EO247" s="142"/>
      <c r="EP247" s="142"/>
      <c r="EQ247" s="142"/>
      <c r="ER247" s="142"/>
      <c r="ES247" s="142"/>
      <c r="ET247" s="142"/>
      <c r="EU247" s="142"/>
      <c r="EV247" s="142"/>
      <c r="EW247" s="142"/>
      <c r="EX247" s="142"/>
      <c r="EY247" s="142"/>
      <c r="EZ247" s="142"/>
    </row>
    <row r="248" spans="2:156" s="156" customFormat="1" x14ac:dyDescent="0.2">
      <c r="B248" s="135"/>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c r="BM248" s="142"/>
      <c r="BN248" s="142"/>
      <c r="BO248" s="142"/>
      <c r="BP248" s="142"/>
      <c r="BQ248" s="142"/>
      <c r="BR248" s="142"/>
      <c r="BS248" s="142"/>
      <c r="BT248" s="142"/>
      <c r="BU248" s="142"/>
      <c r="BV248" s="142"/>
      <c r="BW248" s="142"/>
      <c r="BX248" s="142"/>
      <c r="BY248" s="142"/>
      <c r="BZ248" s="142"/>
      <c r="CA248" s="142"/>
      <c r="CB248" s="142"/>
      <c r="CC248" s="142"/>
      <c r="CD248" s="142"/>
      <c r="CE248" s="142"/>
      <c r="CF248" s="142"/>
      <c r="CG248" s="142"/>
      <c r="CH248" s="142"/>
      <c r="CI248" s="142"/>
      <c r="CJ248" s="142"/>
      <c r="CK248" s="142"/>
      <c r="CL248" s="142"/>
      <c r="CM248" s="142"/>
      <c r="CN248" s="142"/>
      <c r="CO248" s="142"/>
      <c r="CP248" s="142"/>
      <c r="CQ248" s="142"/>
      <c r="CR248" s="142"/>
      <c r="CS248" s="142"/>
      <c r="CT248" s="142"/>
      <c r="CU248" s="142"/>
      <c r="CV248" s="142"/>
      <c r="CW248" s="142"/>
      <c r="CX248" s="142"/>
      <c r="CY248" s="142"/>
      <c r="CZ248" s="142"/>
      <c r="DA248" s="142"/>
      <c r="DB248" s="142"/>
      <c r="DC248" s="142"/>
      <c r="DD248" s="142"/>
      <c r="DE248" s="142"/>
      <c r="DF248" s="142"/>
      <c r="DG248" s="142"/>
      <c r="DH248" s="142"/>
      <c r="DI248" s="142"/>
      <c r="DJ248" s="142"/>
      <c r="DK248" s="142"/>
      <c r="DL248" s="142"/>
      <c r="DM248" s="142"/>
      <c r="DN248" s="142"/>
      <c r="DO248" s="142"/>
      <c r="DP248" s="142"/>
      <c r="DQ248" s="142"/>
      <c r="DR248" s="142"/>
      <c r="DS248" s="142"/>
      <c r="DT248" s="142"/>
      <c r="DU248" s="142"/>
      <c r="DV248" s="142"/>
      <c r="DW248" s="142"/>
      <c r="DX248" s="142"/>
      <c r="DY248" s="142"/>
      <c r="DZ248" s="142"/>
      <c r="EA248" s="142"/>
      <c r="EB248" s="142"/>
      <c r="EC248" s="142"/>
      <c r="ED248" s="142"/>
      <c r="EE248" s="142"/>
      <c r="EF248" s="142"/>
      <c r="EG248" s="142"/>
      <c r="EH248" s="142"/>
      <c r="EI248" s="142"/>
      <c r="EJ248" s="142"/>
      <c r="EK248" s="142"/>
      <c r="EL248" s="142"/>
      <c r="EM248" s="142"/>
      <c r="EN248" s="142"/>
      <c r="EO248" s="142"/>
      <c r="EP248" s="142"/>
      <c r="EQ248" s="142"/>
      <c r="ER248" s="142"/>
      <c r="ES248" s="142"/>
      <c r="ET248" s="142"/>
      <c r="EU248" s="142"/>
      <c r="EV248" s="142"/>
      <c r="EW248" s="142"/>
      <c r="EX248" s="142"/>
      <c r="EY248" s="142"/>
      <c r="EZ248" s="142"/>
    </row>
    <row r="249" spans="2:156" s="156" customFormat="1" x14ac:dyDescent="0.2">
      <c r="B249" s="135"/>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c r="BM249" s="142"/>
      <c r="BN249" s="142"/>
      <c r="BO249" s="142"/>
      <c r="BP249" s="142"/>
      <c r="BQ249" s="142"/>
      <c r="BR249" s="142"/>
      <c r="BS249" s="142"/>
      <c r="BT249" s="142"/>
      <c r="BU249" s="142"/>
      <c r="BV249" s="142"/>
      <c r="BW249" s="142"/>
      <c r="BX249" s="142"/>
      <c r="BY249" s="142"/>
      <c r="BZ249" s="142"/>
      <c r="CA249" s="142"/>
      <c r="CB249" s="142"/>
      <c r="CC249" s="142"/>
      <c r="CD249" s="142"/>
      <c r="CE249" s="142"/>
      <c r="CF249" s="142"/>
      <c r="CG249" s="142"/>
      <c r="CH249" s="142"/>
      <c r="CI249" s="142"/>
      <c r="CJ249" s="142"/>
      <c r="CK249" s="142"/>
      <c r="CL249" s="142"/>
      <c r="CM249" s="142"/>
      <c r="CN249" s="142"/>
      <c r="CO249" s="142"/>
      <c r="CP249" s="142"/>
      <c r="CQ249" s="142"/>
      <c r="CR249" s="142"/>
      <c r="CS249" s="142"/>
      <c r="CT249" s="142"/>
      <c r="CU249" s="142"/>
      <c r="CV249" s="142"/>
      <c r="CW249" s="142"/>
      <c r="CX249" s="142"/>
      <c r="CY249" s="142"/>
      <c r="CZ249" s="142"/>
      <c r="DA249" s="142"/>
      <c r="DB249" s="142"/>
      <c r="DC249" s="142"/>
      <c r="DD249" s="142"/>
      <c r="DE249" s="142"/>
      <c r="DF249" s="142"/>
      <c r="DG249" s="142"/>
      <c r="DH249" s="142"/>
      <c r="DI249" s="142"/>
      <c r="DJ249" s="142"/>
      <c r="DK249" s="142"/>
      <c r="DL249" s="142"/>
      <c r="DM249" s="142"/>
      <c r="DN249" s="142"/>
      <c r="DO249" s="142"/>
      <c r="DP249" s="142"/>
      <c r="DQ249" s="142"/>
      <c r="DR249" s="142"/>
      <c r="DS249" s="142"/>
      <c r="DT249" s="142"/>
      <c r="DU249" s="142"/>
      <c r="DV249" s="142"/>
      <c r="DW249" s="142"/>
      <c r="DX249" s="142"/>
      <c r="DY249" s="142"/>
      <c r="DZ249" s="142"/>
      <c r="EA249" s="142"/>
      <c r="EB249" s="142"/>
      <c r="EC249" s="142"/>
      <c r="ED249" s="142"/>
      <c r="EE249" s="142"/>
      <c r="EF249" s="142"/>
      <c r="EG249" s="142"/>
      <c r="EH249" s="142"/>
      <c r="EI249" s="142"/>
      <c r="EJ249" s="142"/>
      <c r="EK249" s="142"/>
      <c r="EL249" s="142"/>
      <c r="EM249" s="142"/>
      <c r="EN249" s="142"/>
      <c r="EO249" s="142"/>
      <c r="EP249" s="142"/>
      <c r="EQ249" s="142"/>
      <c r="ER249" s="142"/>
      <c r="ES249" s="142"/>
      <c r="ET249" s="142"/>
      <c r="EU249" s="142"/>
      <c r="EV249" s="142"/>
      <c r="EW249" s="142"/>
      <c r="EX249" s="142"/>
      <c r="EY249" s="142"/>
      <c r="EZ249" s="142"/>
    </row>
    <row r="250" spans="2:156" s="156" customFormat="1" x14ac:dyDescent="0.2">
      <c r="B250" s="135"/>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c r="BM250" s="142"/>
      <c r="BN250" s="142"/>
      <c r="BO250" s="142"/>
      <c r="BP250" s="142"/>
      <c r="BQ250" s="142"/>
      <c r="BR250" s="142"/>
      <c r="BS250" s="142"/>
      <c r="BT250" s="142"/>
      <c r="BU250" s="142"/>
      <c r="BV250" s="142"/>
      <c r="BW250" s="142"/>
      <c r="BX250" s="142"/>
      <c r="BY250" s="142"/>
      <c r="BZ250" s="142"/>
      <c r="CA250" s="142"/>
      <c r="CB250" s="142"/>
      <c r="CC250" s="142"/>
      <c r="CD250" s="142"/>
      <c r="CE250" s="142"/>
      <c r="CF250" s="142"/>
      <c r="CG250" s="142"/>
      <c r="CH250" s="142"/>
      <c r="CI250" s="142"/>
      <c r="CJ250" s="142"/>
      <c r="CK250" s="142"/>
      <c r="CL250" s="142"/>
      <c r="CM250" s="142"/>
      <c r="CN250" s="142"/>
      <c r="CO250" s="142"/>
      <c r="CP250" s="142"/>
      <c r="CQ250" s="142"/>
      <c r="CR250" s="142"/>
      <c r="CS250" s="142"/>
      <c r="CT250" s="142"/>
      <c r="CU250" s="142"/>
      <c r="CV250" s="142"/>
      <c r="CW250" s="142"/>
      <c r="CX250" s="142"/>
      <c r="CY250" s="142"/>
      <c r="CZ250" s="142"/>
      <c r="DA250" s="142"/>
      <c r="DB250" s="142"/>
      <c r="DC250" s="142"/>
      <c r="DD250" s="142"/>
      <c r="DE250" s="142"/>
      <c r="DF250" s="142"/>
      <c r="DG250" s="142"/>
      <c r="DH250" s="142"/>
      <c r="DI250" s="142"/>
      <c r="DJ250" s="142"/>
      <c r="DK250" s="142"/>
      <c r="DL250" s="142"/>
      <c r="DM250" s="142"/>
      <c r="DN250" s="142"/>
      <c r="DO250" s="142"/>
      <c r="DP250" s="142"/>
      <c r="DQ250" s="142"/>
      <c r="DR250" s="142"/>
      <c r="DS250" s="142"/>
      <c r="DT250" s="142"/>
      <c r="DU250" s="142"/>
      <c r="DV250" s="142"/>
      <c r="DW250" s="142"/>
      <c r="DX250" s="142"/>
      <c r="DY250" s="142"/>
      <c r="DZ250" s="142"/>
      <c r="EA250" s="142"/>
      <c r="EB250" s="142"/>
      <c r="EC250" s="142"/>
      <c r="ED250" s="142"/>
      <c r="EE250" s="142"/>
      <c r="EF250" s="142"/>
      <c r="EG250" s="142"/>
      <c r="EH250" s="142"/>
      <c r="EI250" s="142"/>
      <c r="EJ250" s="142"/>
      <c r="EK250" s="142"/>
      <c r="EL250" s="142"/>
      <c r="EM250" s="142"/>
      <c r="EN250" s="142"/>
      <c r="EO250" s="142"/>
      <c r="EP250" s="142"/>
      <c r="EQ250" s="142"/>
      <c r="ER250" s="142"/>
      <c r="ES250" s="142"/>
      <c r="ET250" s="142"/>
      <c r="EU250" s="142"/>
      <c r="EV250" s="142"/>
      <c r="EW250" s="142"/>
      <c r="EX250" s="142"/>
      <c r="EY250" s="142"/>
      <c r="EZ250" s="142"/>
    </row>
    <row r="251" spans="2:156" s="156" customFormat="1" x14ac:dyDescent="0.2">
      <c r="B251" s="135"/>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c r="BY251" s="142"/>
      <c r="BZ251" s="142"/>
      <c r="CA251" s="142"/>
      <c r="CB251" s="142"/>
      <c r="CC251" s="142"/>
      <c r="CD251" s="142"/>
      <c r="CE251" s="142"/>
      <c r="CF251" s="142"/>
      <c r="CG251" s="142"/>
      <c r="CH251" s="142"/>
      <c r="CI251" s="142"/>
      <c r="CJ251" s="142"/>
      <c r="CK251" s="142"/>
      <c r="CL251" s="142"/>
      <c r="CM251" s="142"/>
      <c r="CN251" s="142"/>
      <c r="CO251" s="142"/>
      <c r="CP251" s="142"/>
      <c r="CQ251" s="142"/>
      <c r="CR251" s="142"/>
      <c r="CS251" s="142"/>
      <c r="CT251" s="142"/>
      <c r="CU251" s="142"/>
      <c r="CV251" s="142"/>
      <c r="CW251" s="142"/>
      <c r="CX251" s="142"/>
      <c r="CY251" s="142"/>
      <c r="CZ251" s="142"/>
      <c r="DA251" s="142"/>
      <c r="DB251" s="142"/>
      <c r="DC251" s="142"/>
      <c r="DD251" s="142"/>
      <c r="DE251" s="142"/>
      <c r="DF251" s="142"/>
      <c r="DG251" s="142"/>
      <c r="DH251" s="142"/>
      <c r="DI251" s="142"/>
      <c r="DJ251" s="142"/>
      <c r="DK251" s="142"/>
      <c r="DL251" s="142"/>
      <c r="DM251" s="142"/>
      <c r="DN251" s="142"/>
      <c r="DO251" s="142"/>
      <c r="DP251" s="142"/>
      <c r="DQ251" s="142"/>
      <c r="DR251" s="142"/>
      <c r="DS251" s="142"/>
      <c r="DT251" s="142"/>
      <c r="DU251" s="142"/>
      <c r="DV251" s="142"/>
      <c r="DW251" s="142"/>
      <c r="DX251" s="142"/>
      <c r="DY251" s="142"/>
      <c r="DZ251" s="142"/>
      <c r="EA251" s="142"/>
      <c r="EB251" s="142"/>
      <c r="EC251" s="142"/>
      <c r="ED251" s="142"/>
      <c r="EE251" s="142"/>
      <c r="EF251" s="142"/>
      <c r="EG251" s="142"/>
      <c r="EH251" s="142"/>
      <c r="EI251" s="142"/>
      <c r="EJ251" s="142"/>
      <c r="EK251" s="142"/>
      <c r="EL251" s="142"/>
      <c r="EM251" s="142"/>
      <c r="EN251" s="142"/>
      <c r="EO251" s="142"/>
      <c r="EP251" s="142"/>
      <c r="EQ251" s="142"/>
      <c r="ER251" s="142"/>
      <c r="ES251" s="142"/>
      <c r="ET251" s="142"/>
      <c r="EU251" s="142"/>
      <c r="EV251" s="142"/>
      <c r="EW251" s="142"/>
      <c r="EX251" s="142"/>
      <c r="EY251" s="142"/>
      <c r="EZ251" s="142"/>
    </row>
    <row r="252" spans="2:156" s="156" customFormat="1" x14ac:dyDescent="0.2">
      <c r="B252" s="135"/>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c r="CC252" s="142"/>
      <c r="CD252" s="142"/>
      <c r="CE252" s="142"/>
      <c r="CF252" s="142"/>
      <c r="CG252" s="142"/>
      <c r="CH252" s="142"/>
      <c r="CI252" s="142"/>
      <c r="CJ252" s="142"/>
      <c r="CK252" s="142"/>
      <c r="CL252" s="142"/>
      <c r="CM252" s="142"/>
      <c r="CN252" s="142"/>
      <c r="CO252" s="142"/>
      <c r="CP252" s="142"/>
      <c r="CQ252" s="142"/>
      <c r="CR252" s="142"/>
      <c r="CS252" s="142"/>
      <c r="CT252" s="142"/>
      <c r="CU252" s="142"/>
      <c r="CV252" s="142"/>
      <c r="CW252" s="142"/>
      <c r="CX252" s="142"/>
      <c r="CY252" s="142"/>
      <c r="CZ252" s="142"/>
      <c r="DA252" s="142"/>
      <c r="DB252" s="142"/>
      <c r="DC252" s="142"/>
      <c r="DD252" s="142"/>
      <c r="DE252" s="142"/>
      <c r="DF252" s="142"/>
      <c r="DG252" s="142"/>
      <c r="DH252" s="142"/>
      <c r="DI252" s="142"/>
      <c r="DJ252" s="142"/>
      <c r="DK252" s="142"/>
      <c r="DL252" s="142"/>
      <c r="DM252" s="142"/>
      <c r="DN252" s="142"/>
      <c r="DO252" s="142"/>
      <c r="DP252" s="142"/>
      <c r="DQ252" s="142"/>
      <c r="DR252" s="142"/>
      <c r="DS252" s="142"/>
      <c r="DT252" s="142"/>
      <c r="DU252" s="142"/>
      <c r="DV252" s="142"/>
      <c r="DW252" s="142"/>
      <c r="DX252" s="142"/>
      <c r="DY252" s="142"/>
      <c r="DZ252" s="142"/>
      <c r="EA252" s="142"/>
      <c r="EB252" s="142"/>
      <c r="EC252" s="142"/>
      <c r="ED252" s="142"/>
      <c r="EE252" s="142"/>
      <c r="EF252" s="142"/>
      <c r="EG252" s="142"/>
      <c r="EH252" s="142"/>
      <c r="EI252" s="142"/>
      <c r="EJ252" s="142"/>
      <c r="EK252" s="142"/>
      <c r="EL252" s="142"/>
      <c r="EM252" s="142"/>
      <c r="EN252" s="142"/>
      <c r="EO252" s="142"/>
      <c r="EP252" s="142"/>
      <c r="EQ252" s="142"/>
      <c r="ER252" s="142"/>
      <c r="ES252" s="142"/>
      <c r="ET252" s="142"/>
      <c r="EU252" s="142"/>
      <c r="EV252" s="142"/>
      <c r="EW252" s="142"/>
      <c r="EX252" s="142"/>
      <c r="EY252" s="142"/>
      <c r="EZ252" s="142"/>
    </row>
    <row r="253" spans="2:156" s="156" customFormat="1" x14ac:dyDescent="0.2">
      <c r="B253" s="135"/>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42"/>
      <c r="CC253" s="142"/>
      <c r="CD253" s="142"/>
      <c r="CE253" s="142"/>
      <c r="CF253" s="142"/>
      <c r="CG253" s="142"/>
      <c r="CH253" s="142"/>
      <c r="CI253" s="142"/>
      <c r="CJ253" s="142"/>
      <c r="CK253" s="142"/>
      <c r="CL253" s="142"/>
      <c r="CM253" s="142"/>
      <c r="CN253" s="142"/>
      <c r="CO253" s="142"/>
      <c r="CP253" s="142"/>
      <c r="CQ253" s="142"/>
      <c r="CR253" s="142"/>
      <c r="CS253" s="142"/>
      <c r="CT253" s="142"/>
      <c r="CU253" s="142"/>
      <c r="CV253" s="142"/>
      <c r="CW253" s="142"/>
      <c r="CX253" s="142"/>
      <c r="CY253" s="142"/>
      <c r="CZ253" s="142"/>
      <c r="DA253" s="142"/>
      <c r="DB253" s="142"/>
      <c r="DC253" s="142"/>
      <c r="DD253" s="142"/>
      <c r="DE253" s="142"/>
      <c r="DF253" s="142"/>
      <c r="DG253" s="142"/>
      <c r="DH253" s="142"/>
      <c r="DI253" s="142"/>
      <c r="DJ253" s="142"/>
      <c r="DK253" s="142"/>
      <c r="DL253" s="142"/>
      <c r="DM253" s="142"/>
      <c r="DN253" s="142"/>
      <c r="DO253" s="142"/>
      <c r="DP253" s="142"/>
      <c r="DQ253" s="142"/>
      <c r="DR253" s="142"/>
      <c r="DS253" s="142"/>
      <c r="DT253" s="142"/>
      <c r="DU253" s="142"/>
      <c r="DV253" s="142"/>
      <c r="DW253" s="142"/>
      <c r="DX253" s="142"/>
      <c r="DY253" s="142"/>
      <c r="DZ253" s="142"/>
      <c r="EA253" s="142"/>
      <c r="EB253" s="142"/>
      <c r="EC253" s="142"/>
      <c r="ED253" s="142"/>
      <c r="EE253" s="142"/>
      <c r="EF253" s="142"/>
      <c r="EG253" s="142"/>
      <c r="EH253" s="142"/>
      <c r="EI253" s="142"/>
      <c r="EJ253" s="142"/>
      <c r="EK253" s="142"/>
      <c r="EL253" s="142"/>
      <c r="EM253" s="142"/>
      <c r="EN253" s="142"/>
      <c r="EO253" s="142"/>
      <c r="EP253" s="142"/>
      <c r="EQ253" s="142"/>
      <c r="ER253" s="142"/>
      <c r="ES253" s="142"/>
      <c r="ET253" s="142"/>
      <c r="EU253" s="142"/>
      <c r="EV253" s="142"/>
      <c r="EW253" s="142"/>
      <c r="EX253" s="142"/>
      <c r="EY253" s="142"/>
      <c r="EZ253" s="142"/>
    </row>
    <row r="254" spans="2:156" s="156" customFormat="1" x14ac:dyDescent="0.2">
      <c r="B254" s="135"/>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c r="CG254" s="142"/>
      <c r="CH254" s="142"/>
      <c r="CI254" s="142"/>
      <c r="CJ254" s="142"/>
      <c r="CK254" s="142"/>
      <c r="CL254" s="142"/>
      <c r="CM254" s="142"/>
      <c r="CN254" s="142"/>
      <c r="CO254" s="142"/>
      <c r="CP254" s="142"/>
      <c r="CQ254" s="142"/>
      <c r="CR254" s="142"/>
      <c r="CS254" s="142"/>
      <c r="CT254" s="142"/>
      <c r="CU254" s="142"/>
      <c r="CV254" s="142"/>
      <c r="CW254" s="142"/>
      <c r="CX254" s="142"/>
      <c r="CY254" s="142"/>
      <c r="CZ254" s="142"/>
      <c r="DA254" s="142"/>
      <c r="DB254" s="142"/>
      <c r="DC254" s="142"/>
      <c r="DD254" s="142"/>
      <c r="DE254" s="142"/>
      <c r="DF254" s="142"/>
      <c r="DG254" s="142"/>
      <c r="DH254" s="142"/>
      <c r="DI254" s="142"/>
      <c r="DJ254" s="142"/>
      <c r="DK254" s="142"/>
      <c r="DL254" s="142"/>
      <c r="DM254" s="142"/>
      <c r="DN254" s="142"/>
      <c r="DO254" s="142"/>
      <c r="DP254" s="142"/>
      <c r="DQ254" s="142"/>
      <c r="DR254" s="142"/>
      <c r="DS254" s="142"/>
      <c r="DT254" s="142"/>
      <c r="DU254" s="142"/>
      <c r="DV254" s="142"/>
      <c r="DW254" s="142"/>
      <c r="DX254" s="142"/>
      <c r="DY254" s="142"/>
      <c r="DZ254" s="142"/>
      <c r="EA254" s="142"/>
      <c r="EB254" s="142"/>
      <c r="EC254" s="142"/>
      <c r="ED254" s="142"/>
      <c r="EE254" s="142"/>
      <c r="EF254" s="142"/>
      <c r="EG254" s="142"/>
      <c r="EH254" s="142"/>
      <c r="EI254" s="142"/>
      <c r="EJ254" s="142"/>
      <c r="EK254" s="142"/>
      <c r="EL254" s="142"/>
      <c r="EM254" s="142"/>
      <c r="EN254" s="142"/>
      <c r="EO254" s="142"/>
      <c r="EP254" s="142"/>
      <c r="EQ254" s="142"/>
      <c r="ER254" s="142"/>
      <c r="ES254" s="142"/>
      <c r="ET254" s="142"/>
      <c r="EU254" s="142"/>
      <c r="EV254" s="142"/>
      <c r="EW254" s="142"/>
      <c r="EX254" s="142"/>
      <c r="EY254" s="142"/>
      <c r="EZ254" s="142"/>
    </row>
    <row r="255" spans="2:156" s="156" customFormat="1" x14ac:dyDescent="0.2">
      <c r="B255" s="135"/>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c r="BM255" s="142"/>
      <c r="BN255" s="142"/>
      <c r="BO255" s="142"/>
      <c r="BP255" s="142"/>
      <c r="BQ255" s="142"/>
      <c r="BR255" s="142"/>
      <c r="BS255" s="142"/>
      <c r="BT255" s="142"/>
      <c r="BU255" s="142"/>
      <c r="BV255" s="142"/>
      <c r="BW255" s="142"/>
      <c r="BX255" s="142"/>
      <c r="BY255" s="142"/>
      <c r="BZ255" s="142"/>
      <c r="CA255" s="142"/>
      <c r="CB255" s="142"/>
      <c r="CC255" s="142"/>
      <c r="CD255" s="142"/>
      <c r="CE255" s="142"/>
      <c r="CF255" s="142"/>
      <c r="CG255" s="142"/>
      <c r="CH255" s="142"/>
      <c r="CI255" s="142"/>
      <c r="CJ255" s="142"/>
      <c r="CK255" s="142"/>
      <c r="CL255" s="142"/>
      <c r="CM255" s="142"/>
      <c r="CN255" s="142"/>
      <c r="CO255" s="142"/>
      <c r="CP255" s="142"/>
      <c r="CQ255" s="142"/>
      <c r="CR255" s="142"/>
      <c r="CS255" s="142"/>
      <c r="CT255" s="142"/>
      <c r="CU255" s="142"/>
      <c r="CV255" s="142"/>
      <c r="CW255" s="142"/>
      <c r="CX255" s="142"/>
      <c r="CY255" s="142"/>
      <c r="CZ255" s="142"/>
      <c r="DA255" s="142"/>
      <c r="DB255" s="142"/>
      <c r="DC255" s="142"/>
      <c r="DD255" s="142"/>
      <c r="DE255" s="142"/>
      <c r="DF255" s="142"/>
      <c r="DG255" s="142"/>
      <c r="DH255" s="142"/>
      <c r="DI255" s="142"/>
      <c r="DJ255" s="142"/>
      <c r="DK255" s="142"/>
      <c r="DL255" s="142"/>
      <c r="DM255" s="142"/>
      <c r="DN255" s="142"/>
      <c r="DO255" s="142"/>
      <c r="DP255" s="142"/>
      <c r="DQ255" s="142"/>
      <c r="DR255" s="142"/>
      <c r="DS255" s="142"/>
      <c r="DT255" s="142"/>
      <c r="DU255" s="142"/>
      <c r="DV255" s="142"/>
      <c r="DW255" s="142"/>
      <c r="DX255" s="142"/>
      <c r="DY255" s="142"/>
      <c r="DZ255" s="142"/>
      <c r="EA255" s="142"/>
      <c r="EB255" s="142"/>
      <c r="EC255" s="142"/>
      <c r="ED255" s="142"/>
      <c r="EE255" s="142"/>
      <c r="EF255" s="142"/>
      <c r="EG255" s="142"/>
      <c r="EH255" s="142"/>
      <c r="EI255" s="142"/>
      <c r="EJ255" s="142"/>
      <c r="EK255" s="142"/>
      <c r="EL255" s="142"/>
      <c r="EM255" s="142"/>
      <c r="EN255" s="142"/>
      <c r="EO255" s="142"/>
      <c r="EP255" s="142"/>
      <c r="EQ255" s="142"/>
      <c r="ER255" s="142"/>
      <c r="ES255" s="142"/>
      <c r="ET255" s="142"/>
      <c r="EU255" s="142"/>
      <c r="EV255" s="142"/>
      <c r="EW255" s="142"/>
      <c r="EX255" s="142"/>
      <c r="EY255" s="142"/>
      <c r="EZ255" s="142"/>
    </row>
    <row r="256" spans="2:156" s="156" customFormat="1" x14ac:dyDescent="0.2">
      <c r="B256" s="135"/>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c r="AN256" s="142"/>
      <c r="AO256" s="142"/>
      <c r="AP256" s="142"/>
      <c r="AQ256" s="142"/>
      <c r="AR256" s="142"/>
      <c r="AS256" s="142"/>
      <c r="AT256" s="142"/>
      <c r="AU256" s="142"/>
      <c r="AV256" s="142"/>
      <c r="AW256" s="142"/>
      <c r="AX256" s="142"/>
      <c r="AY256" s="142"/>
      <c r="AZ256" s="142"/>
      <c r="BA256" s="142"/>
      <c r="BB256" s="142"/>
      <c r="BC256" s="142"/>
      <c r="BD256" s="142"/>
      <c r="BE256" s="142"/>
      <c r="BF256" s="142"/>
      <c r="BG256" s="142"/>
      <c r="BH256" s="142"/>
      <c r="BI256" s="142"/>
      <c r="BJ256" s="142"/>
      <c r="BK256" s="142"/>
      <c r="BL256" s="142"/>
      <c r="BM256" s="142"/>
      <c r="BN256" s="142"/>
      <c r="BO256" s="142"/>
      <c r="BP256" s="142"/>
      <c r="BQ256" s="142"/>
      <c r="BR256" s="142"/>
      <c r="BS256" s="142"/>
      <c r="BT256" s="142"/>
      <c r="BU256" s="142"/>
      <c r="BV256" s="142"/>
      <c r="BW256" s="142"/>
      <c r="BX256" s="142"/>
      <c r="BY256" s="142"/>
      <c r="BZ256" s="142"/>
      <c r="CA256" s="142"/>
      <c r="CB256" s="142"/>
      <c r="CC256" s="142"/>
      <c r="CD256" s="142"/>
      <c r="CE256" s="142"/>
      <c r="CF256" s="142"/>
      <c r="CG256" s="142"/>
      <c r="CH256" s="142"/>
      <c r="CI256" s="142"/>
      <c r="CJ256" s="142"/>
      <c r="CK256" s="142"/>
      <c r="CL256" s="142"/>
      <c r="CM256" s="142"/>
      <c r="CN256" s="142"/>
      <c r="CO256" s="142"/>
      <c r="CP256" s="142"/>
      <c r="CQ256" s="142"/>
      <c r="CR256" s="142"/>
      <c r="CS256" s="142"/>
      <c r="CT256" s="142"/>
      <c r="CU256" s="142"/>
      <c r="CV256" s="142"/>
      <c r="CW256" s="142"/>
      <c r="CX256" s="142"/>
      <c r="CY256" s="142"/>
      <c r="CZ256" s="142"/>
      <c r="DA256" s="142"/>
      <c r="DB256" s="142"/>
      <c r="DC256" s="142"/>
      <c r="DD256" s="142"/>
      <c r="DE256" s="142"/>
      <c r="DF256" s="142"/>
      <c r="DG256" s="142"/>
      <c r="DH256" s="142"/>
      <c r="DI256" s="142"/>
      <c r="DJ256" s="142"/>
      <c r="DK256" s="142"/>
      <c r="DL256" s="142"/>
      <c r="DM256" s="142"/>
      <c r="DN256" s="142"/>
      <c r="DO256" s="142"/>
      <c r="DP256" s="142"/>
      <c r="DQ256" s="142"/>
      <c r="DR256" s="142"/>
      <c r="DS256" s="142"/>
      <c r="DT256" s="142"/>
      <c r="DU256" s="142"/>
      <c r="DV256" s="142"/>
      <c r="DW256" s="142"/>
      <c r="DX256" s="142"/>
      <c r="DY256" s="142"/>
      <c r="DZ256" s="142"/>
      <c r="EA256" s="142"/>
      <c r="EB256" s="142"/>
      <c r="EC256" s="142"/>
      <c r="ED256" s="142"/>
      <c r="EE256" s="142"/>
      <c r="EF256" s="142"/>
      <c r="EG256" s="142"/>
      <c r="EH256" s="142"/>
      <c r="EI256" s="142"/>
      <c r="EJ256" s="142"/>
      <c r="EK256" s="142"/>
      <c r="EL256" s="142"/>
      <c r="EM256" s="142"/>
      <c r="EN256" s="142"/>
      <c r="EO256" s="142"/>
      <c r="EP256" s="142"/>
      <c r="EQ256" s="142"/>
      <c r="ER256" s="142"/>
      <c r="ES256" s="142"/>
      <c r="ET256" s="142"/>
      <c r="EU256" s="142"/>
      <c r="EV256" s="142"/>
      <c r="EW256" s="142"/>
      <c r="EX256" s="142"/>
      <c r="EY256" s="142"/>
      <c r="EZ256" s="142"/>
    </row>
    <row r="257" spans="2:156" s="156" customFormat="1" x14ac:dyDescent="0.2">
      <c r="B257" s="135"/>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O257" s="142"/>
      <c r="AP257" s="142"/>
      <c r="AQ257" s="142"/>
      <c r="AR257" s="142"/>
      <c r="AS257" s="142"/>
      <c r="AT257" s="142"/>
      <c r="AU257" s="142"/>
      <c r="AV257" s="142"/>
      <c r="AW257" s="142"/>
      <c r="AX257" s="142"/>
      <c r="AY257" s="142"/>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42"/>
      <c r="CC257" s="142"/>
      <c r="CD257" s="142"/>
      <c r="CE257" s="142"/>
      <c r="CF257" s="142"/>
      <c r="CG257" s="142"/>
      <c r="CH257" s="142"/>
      <c r="CI257" s="142"/>
      <c r="CJ257" s="142"/>
      <c r="CK257" s="142"/>
      <c r="CL257" s="142"/>
      <c r="CM257" s="142"/>
      <c r="CN257" s="142"/>
      <c r="CO257" s="142"/>
      <c r="CP257" s="142"/>
      <c r="CQ257" s="142"/>
      <c r="CR257" s="142"/>
      <c r="CS257" s="142"/>
      <c r="CT257" s="142"/>
      <c r="CU257" s="142"/>
      <c r="CV257" s="142"/>
      <c r="CW257" s="142"/>
      <c r="CX257" s="142"/>
      <c r="CY257" s="142"/>
      <c r="CZ257" s="142"/>
      <c r="DA257" s="142"/>
      <c r="DB257" s="142"/>
      <c r="DC257" s="142"/>
      <c r="DD257" s="142"/>
      <c r="DE257" s="142"/>
      <c r="DF257" s="142"/>
      <c r="DG257" s="142"/>
      <c r="DH257" s="142"/>
      <c r="DI257" s="142"/>
      <c r="DJ257" s="142"/>
      <c r="DK257" s="142"/>
      <c r="DL257" s="142"/>
      <c r="DM257" s="142"/>
      <c r="DN257" s="142"/>
      <c r="DO257" s="142"/>
      <c r="DP257" s="142"/>
      <c r="DQ257" s="142"/>
      <c r="DR257" s="142"/>
      <c r="DS257" s="142"/>
      <c r="DT257" s="142"/>
      <c r="DU257" s="142"/>
      <c r="DV257" s="142"/>
      <c r="DW257" s="142"/>
      <c r="DX257" s="142"/>
      <c r="DY257" s="142"/>
      <c r="DZ257" s="142"/>
      <c r="EA257" s="142"/>
      <c r="EB257" s="142"/>
      <c r="EC257" s="142"/>
      <c r="ED257" s="142"/>
      <c r="EE257" s="142"/>
      <c r="EF257" s="142"/>
      <c r="EG257" s="142"/>
      <c r="EH257" s="142"/>
      <c r="EI257" s="142"/>
      <c r="EJ257" s="142"/>
      <c r="EK257" s="142"/>
      <c r="EL257" s="142"/>
      <c r="EM257" s="142"/>
      <c r="EN257" s="142"/>
      <c r="EO257" s="142"/>
      <c r="EP257" s="142"/>
      <c r="EQ257" s="142"/>
      <c r="ER257" s="142"/>
      <c r="ES257" s="142"/>
      <c r="ET257" s="142"/>
      <c r="EU257" s="142"/>
      <c r="EV257" s="142"/>
      <c r="EW257" s="142"/>
      <c r="EX257" s="142"/>
      <c r="EY257" s="142"/>
      <c r="EZ257" s="142"/>
    </row>
    <row r="258" spans="2:156" s="156" customFormat="1" x14ac:dyDescent="0.2">
      <c r="B258" s="135"/>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2"/>
      <c r="AL258" s="142"/>
      <c r="AM258" s="142"/>
      <c r="AN258" s="142"/>
      <c r="AO258" s="142"/>
      <c r="AP258" s="142"/>
      <c r="AQ258" s="142"/>
      <c r="AR258" s="142"/>
      <c r="AS258" s="142"/>
      <c r="AT258" s="142"/>
      <c r="AU258" s="142"/>
      <c r="AV258" s="142"/>
      <c r="AW258" s="142"/>
      <c r="AX258" s="142"/>
      <c r="AY258" s="142"/>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c r="BU258" s="142"/>
      <c r="BV258" s="142"/>
      <c r="BW258" s="142"/>
      <c r="BX258" s="142"/>
      <c r="BY258" s="142"/>
      <c r="BZ258" s="142"/>
      <c r="CA258" s="142"/>
      <c r="CB258" s="142"/>
      <c r="CC258" s="142"/>
      <c r="CD258" s="142"/>
      <c r="CE258" s="142"/>
      <c r="CF258" s="142"/>
      <c r="CG258" s="142"/>
      <c r="CH258" s="142"/>
      <c r="CI258" s="142"/>
      <c r="CJ258" s="142"/>
      <c r="CK258" s="142"/>
      <c r="CL258" s="142"/>
      <c r="CM258" s="142"/>
      <c r="CN258" s="142"/>
      <c r="CO258" s="142"/>
      <c r="CP258" s="142"/>
      <c r="CQ258" s="142"/>
      <c r="CR258" s="142"/>
      <c r="CS258" s="142"/>
      <c r="CT258" s="142"/>
      <c r="CU258" s="142"/>
      <c r="CV258" s="142"/>
      <c r="CW258" s="142"/>
      <c r="CX258" s="142"/>
      <c r="CY258" s="142"/>
      <c r="CZ258" s="142"/>
      <c r="DA258" s="142"/>
      <c r="DB258" s="142"/>
      <c r="DC258" s="142"/>
      <c r="DD258" s="142"/>
      <c r="DE258" s="142"/>
      <c r="DF258" s="142"/>
      <c r="DG258" s="142"/>
      <c r="DH258" s="142"/>
      <c r="DI258" s="142"/>
      <c r="DJ258" s="142"/>
      <c r="DK258" s="142"/>
      <c r="DL258" s="142"/>
      <c r="DM258" s="142"/>
      <c r="DN258" s="142"/>
      <c r="DO258" s="142"/>
      <c r="DP258" s="142"/>
      <c r="DQ258" s="142"/>
      <c r="DR258" s="142"/>
      <c r="DS258" s="142"/>
      <c r="DT258" s="142"/>
      <c r="DU258" s="142"/>
      <c r="DV258" s="142"/>
      <c r="DW258" s="142"/>
      <c r="DX258" s="142"/>
      <c r="DY258" s="142"/>
      <c r="DZ258" s="142"/>
      <c r="EA258" s="142"/>
      <c r="EB258" s="142"/>
      <c r="EC258" s="142"/>
      <c r="ED258" s="142"/>
      <c r="EE258" s="142"/>
      <c r="EF258" s="142"/>
      <c r="EG258" s="142"/>
      <c r="EH258" s="142"/>
      <c r="EI258" s="142"/>
      <c r="EJ258" s="142"/>
      <c r="EK258" s="142"/>
      <c r="EL258" s="142"/>
      <c r="EM258" s="142"/>
      <c r="EN258" s="142"/>
      <c r="EO258" s="142"/>
      <c r="EP258" s="142"/>
      <c r="EQ258" s="142"/>
      <c r="ER258" s="142"/>
      <c r="ES258" s="142"/>
      <c r="ET258" s="142"/>
      <c r="EU258" s="142"/>
      <c r="EV258" s="142"/>
      <c r="EW258" s="142"/>
      <c r="EX258" s="142"/>
      <c r="EY258" s="142"/>
      <c r="EZ258" s="142"/>
    </row>
    <row r="259" spans="2:156" s="156" customFormat="1" x14ac:dyDescent="0.2">
      <c r="B259" s="135"/>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c r="CA259" s="142"/>
      <c r="CB259" s="142"/>
      <c r="CC259" s="142"/>
      <c r="CD259" s="142"/>
      <c r="CE259" s="142"/>
      <c r="CF259" s="142"/>
      <c r="CG259" s="142"/>
      <c r="CH259" s="142"/>
      <c r="CI259" s="142"/>
      <c r="CJ259" s="142"/>
      <c r="CK259" s="142"/>
      <c r="CL259" s="142"/>
      <c r="CM259" s="142"/>
      <c r="CN259" s="142"/>
      <c r="CO259" s="142"/>
      <c r="CP259" s="142"/>
      <c r="CQ259" s="142"/>
      <c r="CR259" s="142"/>
      <c r="CS259" s="142"/>
      <c r="CT259" s="142"/>
      <c r="CU259" s="142"/>
      <c r="CV259" s="142"/>
      <c r="CW259" s="142"/>
      <c r="CX259" s="142"/>
      <c r="CY259" s="142"/>
      <c r="CZ259" s="142"/>
      <c r="DA259" s="142"/>
      <c r="DB259" s="142"/>
      <c r="DC259" s="142"/>
      <c r="DD259" s="142"/>
      <c r="DE259" s="142"/>
      <c r="DF259" s="142"/>
      <c r="DG259" s="142"/>
      <c r="DH259" s="142"/>
      <c r="DI259" s="142"/>
      <c r="DJ259" s="142"/>
      <c r="DK259" s="142"/>
      <c r="DL259" s="142"/>
      <c r="DM259" s="142"/>
      <c r="DN259" s="142"/>
      <c r="DO259" s="142"/>
      <c r="DP259" s="142"/>
      <c r="DQ259" s="142"/>
      <c r="DR259" s="142"/>
      <c r="DS259" s="142"/>
      <c r="DT259" s="142"/>
      <c r="DU259" s="142"/>
      <c r="DV259" s="142"/>
      <c r="DW259" s="142"/>
      <c r="DX259" s="142"/>
      <c r="DY259" s="142"/>
      <c r="DZ259" s="142"/>
      <c r="EA259" s="142"/>
      <c r="EB259" s="142"/>
      <c r="EC259" s="142"/>
      <c r="ED259" s="142"/>
      <c r="EE259" s="142"/>
      <c r="EF259" s="142"/>
      <c r="EG259" s="142"/>
      <c r="EH259" s="142"/>
      <c r="EI259" s="142"/>
      <c r="EJ259" s="142"/>
      <c r="EK259" s="142"/>
      <c r="EL259" s="142"/>
      <c r="EM259" s="142"/>
      <c r="EN259" s="142"/>
      <c r="EO259" s="142"/>
      <c r="EP259" s="142"/>
      <c r="EQ259" s="142"/>
      <c r="ER259" s="142"/>
      <c r="ES259" s="142"/>
      <c r="ET259" s="142"/>
      <c r="EU259" s="142"/>
      <c r="EV259" s="142"/>
      <c r="EW259" s="142"/>
      <c r="EX259" s="142"/>
      <c r="EY259" s="142"/>
      <c r="EZ259" s="142"/>
    </row>
    <row r="260" spans="2:156" s="156" customFormat="1" x14ac:dyDescent="0.2">
      <c r="B260" s="135"/>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42"/>
      <c r="CC260" s="142"/>
      <c r="CD260" s="142"/>
      <c r="CE260" s="142"/>
      <c r="CF260" s="142"/>
      <c r="CG260" s="142"/>
      <c r="CH260" s="142"/>
      <c r="CI260" s="142"/>
      <c r="CJ260" s="142"/>
      <c r="CK260" s="142"/>
      <c r="CL260" s="142"/>
      <c r="CM260" s="142"/>
      <c r="CN260" s="142"/>
      <c r="CO260" s="142"/>
      <c r="CP260" s="142"/>
      <c r="CQ260" s="142"/>
      <c r="CR260" s="142"/>
      <c r="CS260" s="142"/>
      <c r="CT260" s="142"/>
      <c r="CU260" s="142"/>
      <c r="CV260" s="142"/>
      <c r="CW260" s="142"/>
      <c r="CX260" s="142"/>
      <c r="CY260" s="142"/>
      <c r="CZ260" s="142"/>
      <c r="DA260" s="142"/>
      <c r="DB260" s="142"/>
      <c r="DC260" s="142"/>
      <c r="DD260" s="142"/>
      <c r="DE260" s="142"/>
      <c r="DF260" s="142"/>
      <c r="DG260" s="142"/>
      <c r="DH260" s="142"/>
      <c r="DI260" s="142"/>
      <c r="DJ260" s="142"/>
      <c r="DK260" s="142"/>
      <c r="DL260" s="142"/>
      <c r="DM260" s="142"/>
      <c r="DN260" s="142"/>
      <c r="DO260" s="142"/>
      <c r="DP260" s="142"/>
      <c r="DQ260" s="142"/>
      <c r="DR260" s="142"/>
      <c r="DS260" s="142"/>
      <c r="DT260" s="142"/>
      <c r="DU260" s="142"/>
      <c r="DV260" s="142"/>
      <c r="DW260" s="142"/>
      <c r="DX260" s="142"/>
      <c r="DY260" s="142"/>
      <c r="DZ260" s="142"/>
      <c r="EA260" s="142"/>
      <c r="EB260" s="142"/>
      <c r="EC260" s="142"/>
      <c r="ED260" s="142"/>
      <c r="EE260" s="142"/>
      <c r="EF260" s="142"/>
      <c r="EG260" s="142"/>
      <c r="EH260" s="142"/>
      <c r="EI260" s="142"/>
      <c r="EJ260" s="142"/>
      <c r="EK260" s="142"/>
      <c r="EL260" s="142"/>
      <c r="EM260" s="142"/>
      <c r="EN260" s="142"/>
      <c r="EO260" s="142"/>
      <c r="EP260" s="142"/>
      <c r="EQ260" s="142"/>
      <c r="ER260" s="142"/>
      <c r="ES260" s="142"/>
      <c r="ET260" s="142"/>
      <c r="EU260" s="142"/>
      <c r="EV260" s="142"/>
      <c r="EW260" s="142"/>
      <c r="EX260" s="142"/>
      <c r="EY260" s="142"/>
      <c r="EZ260" s="142"/>
    </row>
    <row r="261" spans="2:156" s="156" customFormat="1" x14ac:dyDescent="0.2">
      <c r="B261" s="135"/>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c r="CA261" s="142"/>
      <c r="CB261" s="142"/>
      <c r="CC261" s="142"/>
      <c r="CD261" s="142"/>
      <c r="CE261" s="142"/>
      <c r="CF261" s="142"/>
      <c r="CG261" s="142"/>
      <c r="CH261" s="142"/>
      <c r="CI261" s="142"/>
      <c r="CJ261" s="142"/>
      <c r="CK261" s="142"/>
      <c r="CL261" s="142"/>
      <c r="CM261" s="142"/>
      <c r="CN261" s="142"/>
      <c r="CO261" s="142"/>
      <c r="CP261" s="142"/>
      <c r="CQ261" s="142"/>
      <c r="CR261" s="142"/>
      <c r="CS261" s="142"/>
      <c r="CT261" s="142"/>
      <c r="CU261" s="142"/>
      <c r="CV261" s="142"/>
      <c r="CW261" s="142"/>
      <c r="CX261" s="142"/>
      <c r="CY261" s="142"/>
      <c r="CZ261" s="142"/>
      <c r="DA261" s="142"/>
      <c r="DB261" s="142"/>
      <c r="DC261" s="142"/>
      <c r="DD261" s="142"/>
      <c r="DE261" s="142"/>
      <c r="DF261" s="142"/>
      <c r="DG261" s="142"/>
      <c r="DH261" s="142"/>
      <c r="DI261" s="142"/>
      <c r="DJ261" s="142"/>
      <c r="DK261" s="142"/>
      <c r="DL261" s="142"/>
      <c r="DM261" s="142"/>
      <c r="DN261" s="142"/>
      <c r="DO261" s="142"/>
      <c r="DP261" s="142"/>
      <c r="DQ261" s="142"/>
      <c r="DR261" s="142"/>
      <c r="DS261" s="142"/>
      <c r="DT261" s="142"/>
      <c r="DU261" s="142"/>
      <c r="DV261" s="142"/>
      <c r="DW261" s="142"/>
      <c r="DX261" s="142"/>
      <c r="DY261" s="142"/>
      <c r="DZ261" s="142"/>
      <c r="EA261" s="142"/>
      <c r="EB261" s="142"/>
      <c r="EC261" s="142"/>
      <c r="ED261" s="142"/>
      <c r="EE261" s="142"/>
      <c r="EF261" s="142"/>
      <c r="EG261" s="142"/>
      <c r="EH261" s="142"/>
      <c r="EI261" s="142"/>
      <c r="EJ261" s="142"/>
      <c r="EK261" s="142"/>
      <c r="EL261" s="142"/>
      <c r="EM261" s="142"/>
      <c r="EN261" s="142"/>
      <c r="EO261" s="142"/>
      <c r="EP261" s="142"/>
      <c r="EQ261" s="142"/>
      <c r="ER261" s="142"/>
      <c r="ES261" s="142"/>
      <c r="ET261" s="142"/>
      <c r="EU261" s="142"/>
      <c r="EV261" s="142"/>
      <c r="EW261" s="142"/>
      <c r="EX261" s="142"/>
      <c r="EY261" s="142"/>
      <c r="EZ261" s="142"/>
    </row>
    <row r="262" spans="2:156" s="156" customFormat="1" x14ac:dyDescent="0.2">
      <c r="B262" s="135"/>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c r="BU262" s="142"/>
      <c r="BV262" s="142"/>
      <c r="BW262" s="142"/>
      <c r="BX262" s="142"/>
      <c r="BY262" s="142"/>
      <c r="BZ262" s="142"/>
      <c r="CA262" s="142"/>
      <c r="CB262" s="142"/>
      <c r="CC262" s="142"/>
      <c r="CD262" s="142"/>
      <c r="CE262" s="142"/>
      <c r="CF262" s="142"/>
      <c r="CG262" s="142"/>
      <c r="CH262" s="142"/>
      <c r="CI262" s="142"/>
      <c r="CJ262" s="142"/>
      <c r="CK262" s="142"/>
      <c r="CL262" s="142"/>
      <c r="CM262" s="142"/>
      <c r="CN262" s="142"/>
      <c r="CO262" s="142"/>
      <c r="CP262" s="142"/>
      <c r="CQ262" s="142"/>
      <c r="CR262" s="142"/>
      <c r="CS262" s="142"/>
      <c r="CT262" s="142"/>
      <c r="CU262" s="142"/>
      <c r="CV262" s="142"/>
      <c r="CW262" s="142"/>
      <c r="CX262" s="142"/>
      <c r="CY262" s="142"/>
      <c r="CZ262" s="142"/>
      <c r="DA262" s="142"/>
      <c r="DB262" s="142"/>
      <c r="DC262" s="142"/>
      <c r="DD262" s="142"/>
      <c r="DE262" s="142"/>
      <c r="DF262" s="142"/>
      <c r="DG262" s="142"/>
      <c r="DH262" s="142"/>
      <c r="DI262" s="142"/>
      <c r="DJ262" s="142"/>
      <c r="DK262" s="142"/>
      <c r="DL262" s="142"/>
      <c r="DM262" s="142"/>
      <c r="DN262" s="142"/>
      <c r="DO262" s="142"/>
      <c r="DP262" s="142"/>
      <c r="DQ262" s="142"/>
      <c r="DR262" s="142"/>
      <c r="DS262" s="142"/>
      <c r="DT262" s="142"/>
      <c r="DU262" s="142"/>
      <c r="DV262" s="142"/>
      <c r="DW262" s="142"/>
      <c r="DX262" s="142"/>
      <c r="DY262" s="142"/>
      <c r="DZ262" s="142"/>
      <c r="EA262" s="142"/>
      <c r="EB262" s="142"/>
      <c r="EC262" s="142"/>
      <c r="ED262" s="142"/>
      <c r="EE262" s="142"/>
      <c r="EF262" s="142"/>
      <c r="EG262" s="142"/>
      <c r="EH262" s="142"/>
      <c r="EI262" s="142"/>
      <c r="EJ262" s="142"/>
      <c r="EK262" s="142"/>
      <c r="EL262" s="142"/>
      <c r="EM262" s="142"/>
      <c r="EN262" s="142"/>
      <c r="EO262" s="142"/>
      <c r="EP262" s="142"/>
      <c r="EQ262" s="142"/>
      <c r="ER262" s="142"/>
      <c r="ES262" s="142"/>
      <c r="ET262" s="142"/>
      <c r="EU262" s="142"/>
      <c r="EV262" s="142"/>
      <c r="EW262" s="142"/>
      <c r="EX262" s="142"/>
      <c r="EY262" s="142"/>
      <c r="EZ262" s="142"/>
    </row>
    <row r="263" spans="2:156" s="156" customFormat="1" x14ac:dyDescent="0.2">
      <c r="B263" s="135"/>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2"/>
      <c r="BR263" s="142"/>
      <c r="BS263" s="142"/>
      <c r="BT263" s="142"/>
      <c r="BU263" s="142"/>
      <c r="BV263" s="142"/>
      <c r="BW263" s="142"/>
      <c r="BX263" s="142"/>
      <c r="BY263" s="142"/>
      <c r="BZ263" s="142"/>
      <c r="CA263" s="142"/>
      <c r="CB263" s="142"/>
      <c r="CC263" s="142"/>
      <c r="CD263" s="142"/>
      <c r="CE263" s="142"/>
      <c r="CF263" s="142"/>
      <c r="CG263" s="142"/>
      <c r="CH263" s="142"/>
      <c r="CI263" s="142"/>
      <c r="CJ263" s="142"/>
      <c r="CK263" s="142"/>
      <c r="CL263" s="142"/>
      <c r="CM263" s="142"/>
      <c r="CN263" s="142"/>
      <c r="CO263" s="142"/>
      <c r="CP263" s="142"/>
      <c r="CQ263" s="142"/>
      <c r="CR263" s="142"/>
      <c r="CS263" s="142"/>
      <c r="CT263" s="142"/>
      <c r="CU263" s="142"/>
      <c r="CV263" s="142"/>
      <c r="CW263" s="142"/>
      <c r="CX263" s="142"/>
      <c r="CY263" s="142"/>
      <c r="CZ263" s="142"/>
      <c r="DA263" s="142"/>
      <c r="DB263" s="142"/>
      <c r="DC263" s="142"/>
      <c r="DD263" s="142"/>
      <c r="DE263" s="142"/>
      <c r="DF263" s="142"/>
      <c r="DG263" s="142"/>
      <c r="DH263" s="142"/>
      <c r="DI263" s="142"/>
      <c r="DJ263" s="142"/>
      <c r="DK263" s="142"/>
      <c r="DL263" s="142"/>
      <c r="DM263" s="142"/>
      <c r="DN263" s="142"/>
      <c r="DO263" s="142"/>
      <c r="DP263" s="142"/>
      <c r="DQ263" s="142"/>
      <c r="DR263" s="142"/>
      <c r="DS263" s="142"/>
      <c r="DT263" s="142"/>
      <c r="DU263" s="142"/>
      <c r="DV263" s="142"/>
      <c r="DW263" s="142"/>
      <c r="DX263" s="142"/>
      <c r="DY263" s="142"/>
      <c r="DZ263" s="142"/>
      <c r="EA263" s="142"/>
      <c r="EB263" s="142"/>
      <c r="EC263" s="142"/>
      <c r="ED263" s="142"/>
      <c r="EE263" s="142"/>
      <c r="EF263" s="142"/>
      <c r="EG263" s="142"/>
      <c r="EH263" s="142"/>
      <c r="EI263" s="142"/>
      <c r="EJ263" s="142"/>
      <c r="EK263" s="142"/>
      <c r="EL263" s="142"/>
      <c r="EM263" s="142"/>
      <c r="EN263" s="142"/>
      <c r="EO263" s="142"/>
      <c r="EP263" s="142"/>
      <c r="EQ263" s="142"/>
      <c r="ER263" s="142"/>
      <c r="ES263" s="142"/>
      <c r="ET263" s="142"/>
      <c r="EU263" s="142"/>
      <c r="EV263" s="142"/>
      <c r="EW263" s="142"/>
      <c r="EX263" s="142"/>
      <c r="EY263" s="142"/>
      <c r="EZ263" s="142"/>
    </row>
    <row r="264" spans="2:156" s="156" customFormat="1" x14ac:dyDescent="0.2">
      <c r="B264" s="135"/>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c r="CG264" s="142"/>
      <c r="CH264" s="142"/>
      <c r="CI264" s="142"/>
      <c r="CJ264" s="142"/>
      <c r="CK264" s="142"/>
      <c r="CL264" s="142"/>
      <c r="CM264" s="142"/>
      <c r="CN264" s="142"/>
      <c r="CO264" s="142"/>
      <c r="CP264" s="142"/>
      <c r="CQ264" s="142"/>
      <c r="CR264" s="142"/>
      <c r="CS264" s="142"/>
      <c r="CT264" s="142"/>
      <c r="CU264" s="142"/>
      <c r="CV264" s="142"/>
      <c r="CW264" s="142"/>
      <c r="CX264" s="142"/>
      <c r="CY264" s="142"/>
      <c r="CZ264" s="142"/>
      <c r="DA264" s="142"/>
      <c r="DB264" s="142"/>
      <c r="DC264" s="142"/>
      <c r="DD264" s="142"/>
      <c r="DE264" s="142"/>
      <c r="DF264" s="142"/>
      <c r="DG264" s="142"/>
      <c r="DH264" s="142"/>
      <c r="DI264" s="142"/>
      <c r="DJ264" s="142"/>
      <c r="DK264" s="142"/>
      <c r="DL264" s="142"/>
      <c r="DM264" s="142"/>
      <c r="DN264" s="142"/>
      <c r="DO264" s="142"/>
      <c r="DP264" s="142"/>
      <c r="DQ264" s="142"/>
      <c r="DR264" s="142"/>
      <c r="DS264" s="142"/>
      <c r="DT264" s="142"/>
      <c r="DU264" s="142"/>
      <c r="DV264" s="142"/>
      <c r="DW264" s="142"/>
      <c r="DX264" s="142"/>
      <c r="DY264" s="142"/>
      <c r="DZ264" s="142"/>
      <c r="EA264" s="142"/>
      <c r="EB264" s="142"/>
      <c r="EC264" s="142"/>
      <c r="ED264" s="142"/>
      <c r="EE264" s="142"/>
      <c r="EF264" s="142"/>
      <c r="EG264" s="142"/>
      <c r="EH264" s="142"/>
      <c r="EI264" s="142"/>
      <c r="EJ264" s="142"/>
      <c r="EK264" s="142"/>
      <c r="EL264" s="142"/>
      <c r="EM264" s="142"/>
      <c r="EN264" s="142"/>
      <c r="EO264" s="142"/>
      <c r="EP264" s="142"/>
      <c r="EQ264" s="142"/>
      <c r="ER264" s="142"/>
      <c r="ES264" s="142"/>
      <c r="ET264" s="142"/>
      <c r="EU264" s="142"/>
      <c r="EV264" s="142"/>
      <c r="EW264" s="142"/>
      <c r="EX264" s="142"/>
      <c r="EY264" s="142"/>
      <c r="EZ264" s="142"/>
    </row>
    <row r="265" spans="2:156" s="156" customFormat="1" x14ac:dyDescent="0.2">
      <c r="B265" s="135"/>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c r="BU265" s="142"/>
      <c r="BV265" s="142"/>
      <c r="BW265" s="142"/>
      <c r="BX265" s="142"/>
      <c r="BY265" s="142"/>
      <c r="BZ265" s="142"/>
      <c r="CA265" s="142"/>
      <c r="CB265" s="142"/>
      <c r="CC265" s="142"/>
      <c r="CD265" s="142"/>
      <c r="CE265" s="142"/>
      <c r="CF265" s="142"/>
      <c r="CG265" s="142"/>
      <c r="CH265" s="142"/>
      <c r="CI265" s="142"/>
      <c r="CJ265" s="142"/>
      <c r="CK265" s="142"/>
      <c r="CL265" s="142"/>
      <c r="CM265" s="142"/>
      <c r="CN265" s="142"/>
      <c r="CO265" s="142"/>
      <c r="CP265" s="142"/>
      <c r="CQ265" s="142"/>
      <c r="CR265" s="142"/>
      <c r="CS265" s="142"/>
      <c r="CT265" s="142"/>
      <c r="CU265" s="142"/>
      <c r="CV265" s="142"/>
      <c r="CW265" s="142"/>
      <c r="CX265" s="142"/>
      <c r="CY265" s="142"/>
      <c r="CZ265" s="142"/>
      <c r="DA265" s="142"/>
      <c r="DB265" s="142"/>
      <c r="DC265" s="142"/>
      <c r="DD265" s="142"/>
      <c r="DE265" s="142"/>
      <c r="DF265" s="142"/>
      <c r="DG265" s="142"/>
      <c r="DH265" s="142"/>
      <c r="DI265" s="142"/>
      <c r="DJ265" s="142"/>
      <c r="DK265" s="142"/>
      <c r="DL265" s="142"/>
      <c r="DM265" s="142"/>
      <c r="DN265" s="142"/>
      <c r="DO265" s="142"/>
      <c r="DP265" s="142"/>
      <c r="DQ265" s="142"/>
      <c r="DR265" s="142"/>
      <c r="DS265" s="142"/>
      <c r="DT265" s="142"/>
      <c r="DU265" s="142"/>
      <c r="DV265" s="142"/>
      <c r="DW265" s="142"/>
      <c r="DX265" s="142"/>
      <c r="DY265" s="142"/>
      <c r="DZ265" s="142"/>
      <c r="EA265" s="142"/>
      <c r="EB265" s="142"/>
      <c r="EC265" s="142"/>
      <c r="ED265" s="142"/>
      <c r="EE265" s="142"/>
      <c r="EF265" s="142"/>
      <c r="EG265" s="142"/>
      <c r="EH265" s="142"/>
      <c r="EI265" s="142"/>
      <c r="EJ265" s="142"/>
      <c r="EK265" s="142"/>
      <c r="EL265" s="142"/>
      <c r="EM265" s="142"/>
      <c r="EN265" s="142"/>
      <c r="EO265" s="142"/>
      <c r="EP265" s="142"/>
      <c r="EQ265" s="142"/>
      <c r="ER265" s="142"/>
      <c r="ES265" s="142"/>
      <c r="ET265" s="142"/>
      <c r="EU265" s="142"/>
      <c r="EV265" s="142"/>
      <c r="EW265" s="142"/>
      <c r="EX265" s="142"/>
      <c r="EY265" s="142"/>
      <c r="EZ265" s="142"/>
    </row>
    <row r="266" spans="2:156" s="156" customFormat="1" x14ac:dyDescent="0.2">
      <c r="B266" s="135"/>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c r="AG266" s="142"/>
      <c r="AH266" s="142"/>
      <c r="AI266" s="142"/>
      <c r="AJ266" s="142"/>
      <c r="AK266" s="142"/>
      <c r="AL266" s="142"/>
      <c r="AM266" s="142"/>
      <c r="AN266" s="142"/>
      <c r="AO266" s="142"/>
      <c r="AP266" s="142"/>
      <c r="AQ266" s="142"/>
      <c r="AR266" s="142"/>
      <c r="AS266" s="142"/>
      <c r="AT266" s="142"/>
      <c r="AU266" s="142"/>
      <c r="AV266" s="142"/>
      <c r="AW266" s="142"/>
      <c r="AX266" s="142"/>
      <c r="AY266" s="142"/>
      <c r="AZ266" s="142"/>
      <c r="BA266" s="142"/>
      <c r="BB266" s="142"/>
      <c r="BC266" s="142"/>
      <c r="BD266" s="142"/>
      <c r="BE266" s="142"/>
      <c r="BF266" s="142"/>
      <c r="BG266" s="142"/>
      <c r="BH266" s="142"/>
      <c r="BI266" s="142"/>
      <c r="BJ266" s="142"/>
      <c r="BK266" s="142"/>
      <c r="BL266" s="142"/>
      <c r="BM266" s="142"/>
      <c r="BN266" s="142"/>
      <c r="BO266" s="142"/>
      <c r="BP266" s="142"/>
      <c r="BQ266" s="142"/>
      <c r="BR266" s="142"/>
      <c r="BS266" s="142"/>
      <c r="BT266" s="142"/>
      <c r="BU266" s="142"/>
      <c r="BV266" s="142"/>
      <c r="BW266" s="142"/>
      <c r="BX266" s="142"/>
      <c r="BY266" s="142"/>
      <c r="BZ266" s="142"/>
      <c r="CA266" s="142"/>
      <c r="CB266" s="142"/>
      <c r="CC266" s="142"/>
      <c r="CD266" s="142"/>
      <c r="CE266" s="142"/>
      <c r="CF266" s="142"/>
      <c r="CG266" s="142"/>
      <c r="CH266" s="142"/>
      <c r="CI266" s="142"/>
      <c r="CJ266" s="142"/>
      <c r="CK266" s="142"/>
      <c r="CL266" s="142"/>
      <c r="CM266" s="142"/>
      <c r="CN266" s="142"/>
      <c r="CO266" s="142"/>
      <c r="CP266" s="142"/>
      <c r="CQ266" s="142"/>
      <c r="CR266" s="142"/>
      <c r="CS266" s="142"/>
      <c r="CT266" s="142"/>
      <c r="CU266" s="142"/>
      <c r="CV266" s="142"/>
      <c r="CW266" s="142"/>
      <c r="CX266" s="142"/>
      <c r="CY266" s="142"/>
      <c r="CZ266" s="142"/>
      <c r="DA266" s="142"/>
      <c r="DB266" s="142"/>
      <c r="DC266" s="142"/>
      <c r="DD266" s="142"/>
      <c r="DE266" s="142"/>
      <c r="DF266" s="142"/>
      <c r="DG266" s="142"/>
      <c r="DH266" s="142"/>
      <c r="DI266" s="142"/>
      <c r="DJ266" s="142"/>
      <c r="DK266" s="142"/>
      <c r="DL266" s="142"/>
      <c r="DM266" s="142"/>
      <c r="DN266" s="142"/>
      <c r="DO266" s="142"/>
      <c r="DP266" s="142"/>
      <c r="DQ266" s="142"/>
      <c r="DR266" s="142"/>
      <c r="DS266" s="142"/>
      <c r="DT266" s="142"/>
      <c r="DU266" s="142"/>
      <c r="DV266" s="142"/>
      <c r="DW266" s="142"/>
      <c r="DX266" s="142"/>
      <c r="DY266" s="142"/>
      <c r="DZ266" s="142"/>
      <c r="EA266" s="142"/>
      <c r="EB266" s="142"/>
      <c r="EC266" s="142"/>
      <c r="ED266" s="142"/>
      <c r="EE266" s="142"/>
      <c r="EF266" s="142"/>
      <c r="EG266" s="142"/>
      <c r="EH266" s="142"/>
      <c r="EI266" s="142"/>
      <c r="EJ266" s="142"/>
      <c r="EK266" s="142"/>
      <c r="EL266" s="142"/>
      <c r="EM266" s="142"/>
      <c r="EN266" s="142"/>
      <c r="EO266" s="142"/>
      <c r="EP266" s="142"/>
      <c r="EQ266" s="142"/>
      <c r="ER266" s="142"/>
      <c r="ES266" s="142"/>
      <c r="ET266" s="142"/>
      <c r="EU266" s="142"/>
      <c r="EV266" s="142"/>
      <c r="EW266" s="142"/>
      <c r="EX266" s="142"/>
      <c r="EY266" s="142"/>
      <c r="EZ266" s="142"/>
    </row>
    <row r="267" spans="2:156" s="156" customFormat="1" x14ac:dyDescent="0.2">
      <c r="B267" s="135"/>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c r="BI267" s="142"/>
      <c r="BJ267" s="142"/>
      <c r="BK267" s="142"/>
      <c r="BL267" s="142"/>
      <c r="BM267" s="142"/>
      <c r="BN267" s="142"/>
      <c r="BO267" s="142"/>
      <c r="BP267" s="142"/>
      <c r="BQ267" s="142"/>
      <c r="BR267" s="142"/>
      <c r="BS267" s="142"/>
      <c r="BT267" s="142"/>
      <c r="BU267" s="142"/>
      <c r="BV267" s="142"/>
      <c r="BW267" s="142"/>
      <c r="BX267" s="142"/>
      <c r="BY267" s="142"/>
      <c r="BZ267" s="142"/>
      <c r="CA267" s="142"/>
      <c r="CB267" s="142"/>
      <c r="CC267" s="142"/>
      <c r="CD267" s="142"/>
      <c r="CE267" s="142"/>
      <c r="CF267" s="142"/>
      <c r="CG267" s="142"/>
      <c r="CH267" s="142"/>
      <c r="CI267" s="142"/>
      <c r="CJ267" s="142"/>
      <c r="CK267" s="142"/>
      <c r="CL267" s="142"/>
      <c r="CM267" s="142"/>
      <c r="CN267" s="142"/>
      <c r="CO267" s="142"/>
      <c r="CP267" s="142"/>
      <c r="CQ267" s="142"/>
      <c r="CR267" s="142"/>
      <c r="CS267" s="142"/>
      <c r="CT267" s="142"/>
      <c r="CU267" s="142"/>
      <c r="CV267" s="142"/>
      <c r="CW267" s="142"/>
      <c r="CX267" s="142"/>
      <c r="CY267" s="142"/>
      <c r="CZ267" s="142"/>
      <c r="DA267" s="142"/>
      <c r="DB267" s="142"/>
      <c r="DC267" s="142"/>
      <c r="DD267" s="142"/>
      <c r="DE267" s="142"/>
      <c r="DF267" s="142"/>
      <c r="DG267" s="142"/>
      <c r="DH267" s="142"/>
      <c r="DI267" s="142"/>
      <c r="DJ267" s="142"/>
      <c r="DK267" s="142"/>
      <c r="DL267" s="142"/>
      <c r="DM267" s="142"/>
      <c r="DN267" s="142"/>
      <c r="DO267" s="142"/>
      <c r="DP267" s="142"/>
      <c r="DQ267" s="142"/>
      <c r="DR267" s="142"/>
      <c r="DS267" s="142"/>
      <c r="DT267" s="142"/>
      <c r="DU267" s="142"/>
      <c r="DV267" s="142"/>
      <c r="DW267" s="142"/>
      <c r="DX267" s="142"/>
      <c r="DY267" s="142"/>
      <c r="DZ267" s="142"/>
      <c r="EA267" s="142"/>
      <c r="EB267" s="142"/>
      <c r="EC267" s="142"/>
      <c r="ED267" s="142"/>
      <c r="EE267" s="142"/>
      <c r="EF267" s="142"/>
      <c r="EG267" s="142"/>
      <c r="EH267" s="142"/>
      <c r="EI267" s="142"/>
      <c r="EJ267" s="142"/>
      <c r="EK267" s="142"/>
      <c r="EL267" s="142"/>
      <c r="EM267" s="142"/>
      <c r="EN267" s="142"/>
      <c r="EO267" s="142"/>
      <c r="EP267" s="142"/>
      <c r="EQ267" s="142"/>
      <c r="ER267" s="142"/>
      <c r="ES267" s="142"/>
      <c r="ET267" s="142"/>
      <c r="EU267" s="142"/>
      <c r="EV267" s="142"/>
      <c r="EW267" s="142"/>
      <c r="EX267" s="142"/>
      <c r="EY267" s="142"/>
      <c r="EZ267" s="142"/>
    </row>
    <row r="268" spans="2:156" s="156" customFormat="1" x14ac:dyDescent="0.2">
      <c r="B268" s="135"/>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c r="CA268" s="142"/>
      <c r="CB268" s="142"/>
      <c r="CC268" s="142"/>
      <c r="CD268" s="142"/>
      <c r="CE268" s="142"/>
      <c r="CF268" s="142"/>
      <c r="CG268" s="142"/>
      <c r="CH268" s="142"/>
      <c r="CI268" s="142"/>
      <c r="CJ268" s="142"/>
      <c r="CK268" s="142"/>
      <c r="CL268" s="142"/>
      <c r="CM268" s="142"/>
      <c r="CN268" s="142"/>
      <c r="CO268" s="142"/>
      <c r="CP268" s="142"/>
      <c r="CQ268" s="142"/>
      <c r="CR268" s="142"/>
      <c r="CS268" s="142"/>
      <c r="CT268" s="142"/>
      <c r="CU268" s="142"/>
      <c r="CV268" s="142"/>
      <c r="CW268" s="142"/>
      <c r="CX268" s="142"/>
      <c r="CY268" s="142"/>
      <c r="CZ268" s="142"/>
      <c r="DA268" s="142"/>
      <c r="DB268" s="142"/>
      <c r="DC268" s="142"/>
      <c r="DD268" s="142"/>
      <c r="DE268" s="142"/>
      <c r="DF268" s="142"/>
      <c r="DG268" s="142"/>
      <c r="DH268" s="142"/>
      <c r="DI268" s="142"/>
      <c r="DJ268" s="142"/>
      <c r="DK268" s="142"/>
      <c r="DL268" s="142"/>
      <c r="DM268" s="142"/>
      <c r="DN268" s="142"/>
      <c r="DO268" s="142"/>
      <c r="DP268" s="142"/>
      <c r="DQ268" s="142"/>
      <c r="DR268" s="142"/>
      <c r="DS268" s="142"/>
      <c r="DT268" s="142"/>
      <c r="DU268" s="142"/>
      <c r="DV268" s="142"/>
      <c r="DW268" s="142"/>
      <c r="DX268" s="142"/>
      <c r="DY268" s="142"/>
      <c r="DZ268" s="142"/>
      <c r="EA268" s="142"/>
      <c r="EB268" s="142"/>
      <c r="EC268" s="142"/>
      <c r="ED268" s="142"/>
      <c r="EE268" s="142"/>
      <c r="EF268" s="142"/>
      <c r="EG268" s="142"/>
      <c r="EH268" s="142"/>
      <c r="EI268" s="142"/>
      <c r="EJ268" s="142"/>
      <c r="EK268" s="142"/>
      <c r="EL268" s="142"/>
      <c r="EM268" s="142"/>
      <c r="EN268" s="142"/>
      <c r="EO268" s="142"/>
      <c r="EP268" s="142"/>
      <c r="EQ268" s="142"/>
      <c r="ER268" s="142"/>
      <c r="ES268" s="142"/>
      <c r="ET268" s="142"/>
      <c r="EU268" s="142"/>
      <c r="EV268" s="142"/>
      <c r="EW268" s="142"/>
      <c r="EX268" s="142"/>
      <c r="EY268" s="142"/>
      <c r="EZ268" s="142"/>
    </row>
    <row r="269" spans="2:156" s="156" customFormat="1" x14ac:dyDescent="0.2">
      <c r="B269" s="135"/>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c r="CA269" s="142"/>
      <c r="CB269" s="142"/>
      <c r="CC269" s="142"/>
      <c r="CD269" s="142"/>
      <c r="CE269" s="142"/>
      <c r="CF269" s="142"/>
      <c r="CG269" s="142"/>
      <c r="CH269" s="142"/>
      <c r="CI269" s="142"/>
      <c r="CJ269" s="142"/>
      <c r="CK269" s="142"/>
      <c r="CL269" s="142"/>
      <c r="CM269" s="142"/>
      <c r="CN269" s="142"/>
      <c r="CO269" s="142"/>
      <c r="CP269" s="142"/>
      <c r="CQ269" s="142"/>
      <c r="CR269" s="142"/>
      <c r="CS269" s="142"/>
      <c r="CT269" s="142"/>
      <c r="CU269" s="142"/>
      <c r="CV269" s="142"/>
      <c r="CW269" s="142"/>
      <c r="CX269" s="142"/>
      <c r="CY269" s="142"/>
      <c r="CZ269" s="142"/>
      <c r="DA269" s="142"/>
      <c r="DB269" s="142"/>
      <c r="DC269" s="142"/>
      <c r="DD269" s="142"/>
      <c r="DE269" s="142"/>
      <c r="DF269" s="142"/>
      <c r="DG269" s="142"/>
      <c r="DH269" s="142"/>
      <c r="DI269" s="142"/>
      <c r="DJ269" s="142"/>
      <c r="DK269" s="142"/>
      <c r="DL269" s="142"/>
      <c r="DM269" s="142"/>
      <c r="DN269" s="142"/>
      <c r="DO269" s="142"/>
      <c r="DP269" s="142"/>
      <c r="DQ269" s="142"/>
      <c r="DR269" s="142"/>
      <c r="DS269" s="142"/>
      <c r="DT269" s="142"/>
      <c r="DU269" s="142"/>
      <c r="DV269" s="142"/>
      <c r="DW269" s="142"/>
      <c r="DX269" s="142"/>
      <c r="DY269" s="142"/>
      <c r="DZ269" s="142"/>
      <c r="EA269" s="142"/>
      <c r="EB269" s="142"/>
      <c r="EC269" s="142"/>
      <c r="ED269" s="142"/>
      <c r="EE269" s="142"/>
      <c r="EF269" s="142"/>
      <c r="EG269" s="142"/>
      <c r="EH269" s="142"/>
      <c r="EI269" s="142"/>
      <c r="EJ269" s="142"/>
      <c r="EK269" s="142"/>
      <c r="EL269" s="142"/>
      <c r="EM269" s="142"/>
      <c r="EN269" s="142"/>
      <c r="EO269" s="142"/>
      <c r="EP269" s="142"/>
      <c r="EQ269" s="142"/>
      <c r="ER269" s="142"/>
      <c r="ES269" s="142"/>
      <c r="ET269" s="142"/>
      <c r="EU269" s="142"/>
      <c r="EV269" s="142"/>
      <c r="EW269" s="142"/>
      <c r="EX269" s="142"/>
      <c r="EY269" s="142"/>
      <c r="EZ269" s="142"/>
    </row>
    <row r="270" spans="2:156" s="156" customFormat="1" x14ac:dyDescent="0.2">
      <c r="B270" s="135"/>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c r="BU270" s="142"/>
      <c r="BV270" s="142"/>
      <c r="BW270" s="142"/>
      <c r="BX270" s="142"/>
      <c r="BY270" s="142"/>
      <c r="BZ270" s="142"/>
      <c r="CA270" s="142"/>
      <c r="CB270" s="142"/>
      <c r="CC270" s="142"/>
      <c r="CD270" s="142"/>
      <c r="CE270" s="142"/>
      <c r="CF270" s="142"/>
      <c r="CG270" s="142"/>
      <c r="CH270" s="142"/>
      <c r="CI270" s="142"/>
      <c r="CJ270" s="142"/>
      <c r="CK270" s="142"/>
      <c r="CL270" s="142"/>
      <c r="CM270" s="142"/>
      <c r="CN270" s="142"/>
      <c r="CO270" s="142"/>
      <c r="CP270" s="142"/>
      <c r="CQ270" s="142"/>
      <c r="CR270" s="142"/>
      <c r="CS270" s="142"/>
      <c r="CT270" s="142"/>
      <c r="CU270" s="142"/>
      <c r="CV270" s="142"/>
      <c r="CW270" s="142"/>
      <c r="CX270" s="142"/>
      <c r="CY270" s="142"/>
      <c r="CZ270" s="142"/>
      <c r="DA270" s="142"/>
      <c r="DB270" s="142"/>
      <c r="DC270" s="142"/>
      <c r="DD270" s="142"/>
      <c r="DE270" s="142"/>
      <c r="DF270" s="142"/>
      <c r="DG270" s="142"/>
      <c r="DH270" s="142"/>
      <c r="DI270" s="142"/>
      <c r="DJ270" s="142"/>
      <c r="DK270" s="142"/>
      <c r="DL270" s="142"/>
      <c r="DM270" s="142"/>
      <c r="DN270" s="142"/>
      <c r="DO270" s="142"/>
      <c r="DP270" s="142"/>
      <c r="DQ270" s="142"/>
      <c r="DR270" s="142"/>
      <c r="DS270" s="142"/>
      <c r="DT270" s="142"/>
      <c r="DU270" s="142"/>
      <c r="DV270" s="142"/>
      <c r="DW270" s="142"/>
      <c r="DX270" s="142"/>
      <c r="DY270" s="142"/>
      <c r="DZ270" s="142"/>
      <c r="EA270" s="142"/>
      <c r="EB270" s="142"/>
      <c r="EC270" s="142"/>
      <c r="ED270" s="142"/>
      <c r="EE270" s="142"/>
      <c r="EF270" s="142"/>
      <c r="EG270" s="142"/>
      <c r="EH270" s="142"/>
      <c r="EI270" s="142"/>
      <c r="EJ270" s="142"/>
      <c r="EK270" s="142"/>
      <c r="EL270" s="142"/>
      <c r="EM270" s="142"/>
      <c r="EN270" s="142"/>
      <c r="EO270" s="142"/>
      <c r="EP270" s="142"/>
      <c r="EQ270" s="142"/>
      <c r="ER270" s="142"/>
      <c r="ES270" s="142"/>
      <c r="ET270" s="142"/>
      <c r="EU270" s="142"/>
      <c r="EV270" s="142"/>
      <c r="EW270" s="142"/>
      <c r="EX270" s="142"/>
      <c r="EY270" s="142"/>
      <c r="EZ270" s="142"/>
    </row>
    <row r="271" spans="2:156" s="156" customFormat="1" x14ac:dyDescent="0.2">
      <c r="B271" s="135"/>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c r="CA271" s="142"/>
      <c r="CB271" s="142"/>
      <c r="CC271" s="142"/>
      <c r="CD271" s="142"/>
      <c r="CE271" s="142"/>
      <c r="CF271" s="142"/>
      <c r="CG271" s="142"/>
      <c r="CH271" s="142"/>
      <c r="CI271" s="142"/>
      <c r="CJ271" s="142"/>
      <c r="CK271" s="142"/>
      <c r="CL271" s="142"/>
      <c r="CM271" s="142"/>
      <c r="CN271" s="142"/>
      <c r="CO271" s="142"/>
      <c r="CP271" s="142"/>
      <c r="CQ271" s="142"/>
      <c r="CR271" s="142"/>
      <c r="CS271" s="142"/>
      <c r="CT271" s="142"/>
      <c r="CU271" s="142"/>
      <c r="CV271" s="142"/>
      <c r="CW271" s="142"/>
      <c r="CX271" s="142"/>
      <c r="CY271" s="142"/>
      <c r="CZ271" s="142"/>
      <c r="DA271" s="142"/>
      <c r="DB271" s="142"/>
      <c r="DC271" s="142"/>
      <c r="DD271" s="142"/>
      <c r="DE271" s="142"/>
      <c r="DF271" s="142"/>
      <c r="DG271" s="142"/>
      <c r="DH271" s="142"/>
      <c r="DI271" s="142"/>
      <c r="DJ271" s="142"/>
      <c r="DK271" s="142"/>
      <c r="DL271" s="142"/>
      <c r="DM271" s="142"/>
      <c r="DN271" s="142"/>
      <c r="DO271" s="142"/>
      <c r="DP271" s="142"/>
      <c r="DQ271" s="142"/>
      <c r="DR271" s="142"/>
      <c r="DS271" s="142"/>
      <c r="DT271" s="142"/>
      <c r="DU271" s="142"/>
      <c r="DV271" s="142"/>
      <c r="DW271" s="142"/>
      <c r="DX271" s="142"/>
      <c r="DY271" s="142"/>
      <c r="DZ271" s="142"/>
      <c r="EA271" s="142"/>
      <c r="EB271" s="142"/>
      <c r="EC271" s="142"/>
      <c r="ED271" s="142"/>
      <c r="EE271" s="142"/>
      <c r="EF271" s="142"/>
      <c r="EG271" s="142"/>
      <c r="EH271" s="142"/>
      <c r="EI271" s="142"/>
      <c r="EJ271" s="142"/>
      <c r="EK271" s="142"/>
      <c r="EL271" s="142"/>
      <c r="EM271" s="142"/>
      <c r="EN271" s="142"/>
      <c r="EO271" s="142"/>
      <c r="EP271" s="142"/>
      <c r="EQ271" s="142"/>
      <c r="ER271" s="142"/>
      <c r="ES271" s="142"/>
      <c r="ET271" s="142"/>
      <c r="EU271" s="142"/>
      <c r="EV271" s="142"/>
      <c r="EW271" s="142"/>
      <c r="EX271" s="142"/>
      <c r="EY271" s="142"/>
      <c r="EZ271" s="142"/>
    </row>
    <row r="272" spans="2:156" s="156" customFormat="1" x14ac:dyDescent="0.2">
      <c r="B272" s="135"/>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c r="BM272" s="142"/>
      <c r="BN272" s="142"/>
      <c r="BO272" s="142"/>
      <c r="BP272" s="142"/>
      <c r="BQ272" s="142"/>
      <c r="BR272" s="142"/>
      <c r="BS272" s="142"/>
      <c r="BT272" s="142"/>
      <c r="BU272" s="142"/>
      <c r="BV272" s="142"/>
      <c r="BW272" s="142"/>
      <c r="BX272" s="142"/>
      <c r="BY272" s="142"/>
      <c r="BZ272" s="142"/>
      <c r="CA272" s="142"/>
      <c r="CB272" s="142"/>
      <c r="CC272" s="142"/>
      <c r="CD272" s="142"/>
      <c r="CE272" s="142"/>
      <c r="CF272" s="142"/>
      <c r="CG272" s="142"/>
      <c r="CH272" s="142"/>
      <c r="CI272" s="142"/>
      <c r="CJ272" s="142"/>
      <c r="CK272" s="142"/>
      <c r="CL272" s="142"/>
      <c r="CM272" s="142"/>
      <c r="CN272" s="142"/>
      <c r="CO272" s="142"/>
      <c r="CP272" s="142"/>
      <c r="CQ272" s="142"/>
      <c r="CR272" s="142"/>
      <c r="CS272" s="142"/>
      <c r="CT272" s="142"/>
      <c r="CU272" s="142"/>
      <c r="CV272" s="142"/>
      <c r="CW272" s="142"/>
      <c r="CX272" s="142"/>
      <c r="CY272" s="142"/>
      <c r="CZ272" s="142"/>
      <c r="DA272" s="142"/>
      <c r="DB272" s="142"/>
      <c r="DC272" s="142"/>
      <c r="DD272" s="142"/>
      <c r="DE272" s="142"/>
      <c r="DF272" s="142"/>
      <c r="DG272" s="142"/>
      <c r="DH272" s="142"/>
      <c r="DI272" s="142"/>
      <c r="DJ272" s="142"/>
      <c r="DK272" s="142"/>
      <c r="DL272" s="142"/>
      <c r="DM272" s="142"/>
      <c r="DN272" s="142"/>
      <c r="DO272" s="142"/>
      <c r="DP272" s="142"/>
      <c r="DQ272" s="142"/>
      <c r="DR272" s="142"/>
      <c r="DS272" s="142"/>
      <c r="DT272" s="142"/>
      <c r="DU272" s="142"/>
      <c r="DV272" s="142"/>
      <c r="DW272" s="142"/>
      <c r="DX272" s="142"/>
      <c r="DY272" s="142"/>
      <c r="DZ272" s="142"/>
      <c r="EA272" s="142"/>
      <c r="EB272" s="142"/>
      <c r="EC272" s="142"/>
      <c r="ED272" s="142"/>
      <c r="EE272" s="142"/>
      <c r="EF272" s="142"/>
      <c r="EG272" s="142"/>
      <c r="EH272" s="142"/>
      <c r="EI272" s="142"/>
      <c r="EJ272" s="142"/>
      <c r="EK272" s="142"/>
      <c r="EL272" s="142"/>
      <c r="EM272" s="142"/>
      <c r="EN272" s="142"/>
      <c r="EO272" s="142"/>
      <c r="EP272" s="142"/>
      <c r="EQ272" s="142"/>
      <c r="ER272" s="142"/>
      <c r="ES272" s="142"/>
      <c r="ET272" s="142"/>
      <c r="EU272" s="142"/>
      <c r="EV272" s="142"/>
      <c r="EW272" s="142"/>
      <c r="EX272" s="142"/>
      <c r="EY272" s="142"/>
      <c r="EZ272" s="142"/>
    </row>
    <row r="273" spans="2:156" s="156" customFormat="1" x14ac:dyDescent="0.2">
      <c r="B273" s="135"/>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c r="BU273" s="142"/>
      <c r="BV273" s="142"/>
      <c r="BW273" s="142"/>
      <c r="BX273" s="142"/>
      <c r="BY273" s="142"/>
      <c r="BZ273" s="142"/>
      <c r="CA273" s="142"/>
      <c r="CB273" s="142"/>
      <c r="CC273" s="142"/>
      <c r="CD273" s="142"/>
      <c r="CE273" s="142"/>
      <c r="CF273" s="142"/>
      <c r="CG273" s="142"/>
      <c r="CH273" s="142"/>
      <c r="CI273" s="142"/>
      <c r="CJ273" s="142"/>
      <c r="CK273" s="142"/>
      <c r="CL273" s="142"/>
      <c r="CM273" s="142"/>
      <c r="CN273" s="142"/>
      <c r="CO273" s="142"/>
      <c r="CP273" s="142"/>
      <c r="CQ273" s="142"/>
      <c r="CR273" s="142"/>
      <c r="CS273" s="142"/>
      <c r="CT273" s="142"/>
      <c r="CU273" s="142"/>
      <c r="CV273" s="142"/>
      <c r="CW273" s="142"/>
      <c r="CX273" s="142"/>
      <c r="CY273" s="142"/>
      <c r="CZ273" s="142"/>
      <c r="DA273" s="142"/>
      <c r="DB273" s="142"/>
      <c r="DC273" s="142"/>
      <c r="DD273" s="142"/>
      <c r="DE273" s="142"/>
      <c r="DF273" s="142"/>
      <c r="DG273" s="142"/>
      <c r="DH273" s="142"/>
      <c r="DI273" s="142"/>
      <c r="DJ273" s="142"/>
      <c r="DK273" s="142"/>
      <c r="DL273" s="142"/>
      <c r="DM273" s="142"/>
      <c r="DN273" s="142"/>
      <c r="DO273" s="142"/>
      <c r="DP273" s="142"/>
      <c r="DQ273" s="142"/>
      <c r="DR273" s="142"/>
      <c r="DS273" s="142"/>
      <c r="DT273" s="142"/>
      <c r="DU273" s="142"/>
      <c r="DV273" s="142"/>
      <c r="DW273" s="142"/>
      <c r="DX273" s="142"/>
      <c r="DY273" s="142"/>
      <c r="DZ273" s="142"/>
      <c r="EA273" s="142"/>
      <c r="EB273" s="142"/>
      <c r="EC273" s="142"/>
      <c r="ED273" s="142"/>
      <c r="EE273" s="142"/>
      <c r="EF273" s="142"/>
      <c r="EG273" s="142"/>
      <c r="EH273" s="142"/>
      <c r="EI273" s="142"/>
      <c r="EJ273" s="142"/>
      <c r="EK273" s="142"/>
      <c r="EL273" s="142"/>
      <c r="EM273" s="142"/>
      <c r="EN273" s="142"/>
      <c r="EO273" s="142"/>
      <c r="EP273" s="142"/>
      <c r="EQ273" s="142"/>
      <c r="ER273" s="142"/>
      <c r="ES273" s="142"/>
      <c r="ET273" s="142"/>
      <c r="EU273" s="142"/>
      <c r="EV273" s="142"/>
      <c r="EW273" s="142"/>
      <c r="EX273" s="142"/>
      <c r="EY273" s="142"/>
      <c r="EZ273" s="142"/>
    </row>
    <row r="274" spans="2:156" s="156" customFormat="1" x14ac:dyDescent="0.2">
      <c r="B274" s="135"/>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c r="BU274" s="142"/>
      <c r="BV274" s="142"/>
      <c r="BW274" s="142"/>
      <c r="BX274" s="142"/>
      <c r="BY274" s="142"/>
      <c r="BZ274" s="142"/>
      <c r="CA274" s="142"/>
      <c r="CB274" s="142"/>
      <c r="CC274" s="142"/>
      <c r="CD274" s="142"/>
      <c r="CE274" s="142"/>
      <c r="CF274" s="142"/>
      <c r="CG274" s="142"/>
      <c r="CH274" s="142"/>
      <c r="CI274" s="142"/>
      <c r="CJ274" s="142"/>
      <c r="CK274" s="142"/>
      <c r="CL274" s="142"/>
      <c r="CM274" s="142"/>
      <c r="CN274" s="142"/>
      <c r="CO274" s="142"/>
      <c r="CP274" s="142"/>
      <c r="CQ274" s="142"/>
      <c r="CR274" s="142"/>
      <c r="CS274" s="142"/>
      <c r="CT274" s="142"/>
      <c r="CU274" s="142"/>
      <c r="CV274" s="142"/>
      <c r="CW274" s="142"/>
      <c r="CX274" s="142"/>
      <c r="CY274" s="142"/>
      <c r="CZ274" s="142"/>
      <c r="DA274" s="142"/>
      <c r="DB274" s="142"/>
      <c r="DC274" s="142"/>
      <c r="DD274" s="142"/>
      <c r="DE274" s="142"/>
      <c r="DF274" s="142"/>
      <c r="DG274" s="142"/>
      <c r="DH274" s="142"/>
      <c r="DI274" s="142"/>
      <c r="DJ274" s="142"/>
      <c r="DK274" s="142"/>
      <c r="DL274" s="142"/>
      <c r="DM274" s="142"/>
      <c r="DN274" s="142"/>
      <c r="DO274" s="142"/>
      <c r="DP274" s="142"/>
      <c r="DQ274" s="142"/>
      <c r="DR274" s="142"/>
      <c r="DS274" s="142"/>
      <c r="DT274" s="142"/>
      <c r="DU274" s="142"/>
      <c r="DV274" s="142"/>
      <c r="DW274" s="142"/>
      <c r="DX274" s="142"/>
      <c r="DY274" s="142"/>
      <c r="DZ274" s="142"/>
      <c r="EA274" s="142"/>
      <c r="EB274" s="142"/>
      <c r="EC274" s="142"/>
      <c r="ED274" s="142"/>
      <c r="EE274" s="142"/>
      <c r="EF274" s="142"/>
      <c r="EG274" s="142"/>
      <c r="EH274" s="142"/>
      <c r="EI274" s="142"/>
      <c r="EJ274" s="142"/>
      <c r="EK274" s="142"/>
      <c r="EL274" s="142"/>
      <c r="EM274" s="142"/>
      <c r="EN274" s="142"/>
      <c r="EO274" s="142"/>
      <c r="EP274" s="142"/>
      <c r="EQ274" s="142"/>
      <c r="ER274" s="142"/>
      <c r="ES274" s="142"/>
      <c r="ET274" s="142"/>
      <c r="EU274" s="142"/>
      <c r="EV274" s="142"/>
      <c r="EW274" s="142"/>
      <c r="EX274" s="142"/>
      <c r="EY274" s="142"/>
      <c r="EZ274" s="142"/>
    </row>
    <row r="275" spans="2:156" s="156" customFormat="1" x14ac:dyDescent="0.2">
      <c r="B275" s="135"/>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c r="BM275" s="142"/>
      <c r="BN275" s="142"/>
      <c r="BO275" s="142"/>
      <c r="BP275" s="142"/>
      <c r="BQ275" s="142"/>
      <c r="BR275" s="142"/>
      <c r="BS275" s="142"/>
      <c r="BT275" s="142"/>
      <c r="BU275" s="142"/>
      <c r="BV275" s="142"/>
      <c r="BW275" s="142"/>
      <c r="BX275" s="142"/>
      <c r="BY275" s="142"/>
      <c r="BZ275" s="142"/>
      <c r="CA275" s="142"/>
      <c r="CB275" s="142"/>
      <c r="CC275" s="142"/>
      <c r="CD275" s="142"/>
      <c r="CE275" s="142"/>
      <c r="CF275" s="142"/>
      <c r="CG275" s="142"/>
      <c r="CH275" s="142"/>
      <c r="CI275" s="142"/>
      <c r="CJ275" s="142"/>
      <c r="CK275" s="142"/>
      <c r="CL275" s="142"/>
      <c r="CM275" s="142"/>
      <c r="CN275" s="142"/>
      <c r="CO275" s="142"/>
      <c r="CP275" s="142"/>
      <c r="CQ275" s="142"/>
      <c r="CR275" s="142"/>
      <c r="CS275" s="142"/>
      <c r="CT275" s="142"/>
      <c r="CU275" s="142"/>
      <c r="CV275" s="142"/>
      <c r="CW275" s="142"/>
      <c r="CX275" s="142"/>
      <c r="CY275" s="142"/>
      <c r="CZ275" s="142"/>
      <c r="DA275" s="142"/>
      <c r="DB275" s="142"/>
      <c r="DC275" s="142"/>
      <c r="DD275" s="142"/>
      <c r="DE275" s="142"/>
      <c r="DF275" s="142"/>
      <c r="DG275" s="142"/>
      <c r="DH275" s="142"/>
      <c r="DI275" s="142"/>
      <c r="DJ275" s="142"/>
      <c r="DK275" s="142"/>
      <c r="DL275" s="142"/>
      <c r="DM275" s="142"/>
      <c r="DN275" s="142"/>
      <c r="DO275" s="142"/>
      <c r="DP275" s="142"/>
      <c r="DQ275" s="142"/>
      <c r="DR275" s="142"/>
      <c r="DS275" s="142"/>
      <c r="DT275" s="142"/>
      <c r="DU275" s="142"/>
      <c r="DV275" s="142"/>
      <c r="DW275" s="142"/>
      <c r="DX275" s="142"/>
      <c r="DY275" s="142"/>
      <c r="DZ275" s="142"/>
      <c r="EA275" s="142"/>
      <c r="EB275" s="142"/>
      <c r="EC275" s="142"/>
      <c r="ED275" s="142"/>
      <c r="EE275" s="142"/>
      <c r="EF275" s="142"/>
      <c r="EG275" s="142"/>
      <c r="EH275" s="142"/>
      <c r="EI275" s="142"/>
      <c r="EJ275" s="142"/>
      <c r="EK275" s="142"/>
      <c r="EL275" s="142"/>
      <c r="EM275" s="142"/>
      <c r="EN275" s="142"/>
      <c r="EO275" s="142"/>
      <c r="EP275" s="142"/>
      <c r="EQ275" s="142"/>
      <c r="ER275" s="142"/>
      <c r="ES275" s="142"/>
      <c r="ET275" s="142"/>
      <c r="EU275" s="142"/>
      <c r="EV275" s="142"/>
      <c r="EW275" s="142"/>
      <c r="EX275" s="142"/>
      <c r="EY275" s="142"/>
      <c r="EZ275" s="142"/>
    </row>
    <row r="276" spans="2:156" s="156" customFormat="1" x14ac:dyDescent="0.2">
      <c r="B276" s="135"/>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42"/>
      <c r="BH276" s="142"/>
      <c r="BI276" s="142"/>
      <c r="BJ276" s="142"/>
      <c r="BK276" s="142"/>
      <c r="BL276" s="142"/>
      <c r="BM276" s="142"/>
      <c r="BN276" s="142"/>
      <c r="BO276" s="142"/>
      <c r="BP276" s="142"/>
      <c r="BQ276" s="142"/>
      <c r="BR276" s="142"/>
      <c r="BS276" s="142"/>
      <c r="BT276" s="142"/>
      <c r="BU276" s="142"/>
      <c r="BV276" s="142"/>
      <c r="BW276" s="142"/>
      <c r="BX276" s="142"/>
      <c r="BY276" s="142"/>
      <c r="BZ276" s="142"/>
      <c r="CA276" s="142"/>
      <c r="CB276" s="142"/>
      <c r="CC276" s="142"/>
      <c r="CD276" s="142"/>
      <c r="CE276" s="142"/>
      <c r="CF276" s="142"/>
      <c r="CG276" s="142"/>
      <c r="CH276" s="142"/>
      <c r="CI276" s="142"/>
      <c r="CJ276" s="142"/>
      <c r="CK276" s="142"/>
      <c r="CL276" s="142"/>
      <c r="CM276" s="142"/>
      <c r="CN276" s="142"/>
      <c r="CO276" s="142"/>
      <c r="CP276" s="142"/>
      <c r="CQ276" s="142"/>
      <c r="CR276" s="142"/>
      <c r="CS276" s="142"/>
      <c r="CT276" s="142"/>
      <c r="CU276" s="142"/>
      <c r="CV276" s="142"/>
      <c r="CW276" s="142"/>
      <c r="CX276" s="142"/>
      <c r="CY276" s="142"/>
      <c r="CZ276" s="142"/>
      <c r="DA276" s="142"/>
      <c r="DB276" s="142"/>
      <c r="DC276" s="142"/>
      <c r="DD276" s="142"/>
      <c r="DE276" s="142"/>
      <c r="DF276" s="142"/>
      <c r="DG276" s="142"/>
      <c r="DH276" s="142"/>
      <c r="DI276" s="142"/>
      <c r="DJ276" s="142"/>
      <c r="DK276" s="142"/>
      <c r="DL276" s="142"/>
      <c r="DM276" s="142"/>
      <c r="DN276" s="142"/>
      <c r="DO276" s="142"/>
      <c r="DP276" s="142"/>
      <c r="DQ276" s="142"/>
      <c r="DR276" s="142"/>
      <c r="DS276" s="142"/>
      <c r="DT276" s="142"/>
      <c r="DU276" s="142"/>
      <c r="DV276" s="142"/>
      <c r="DW276" s="142"/>
      <c r="DX276" s="142"/>
      <c r="DY276" s="142"/>
      <c r="DZ276" s="142"/>
      <c r="EA276" s="142"/>
      <c r="EB276" s="142"/>
      <c r="EC276" s="142"/>
      <c r="ED276" s="142"/>
      <c r="EE276" s="142"/>
      <c r="EF276" s="142"/>
      <c r="EG276" s="142"/>
      <c r="EH276" s="142"/>
      <c r="EI276" s="142"/>
      <c r="EJ276" s="142"/>
      <c r="EK276" s="142"/>
      <c r="EL276" s="142"/>
      <c r="EM276" s="142"/>
      <c r="EN276" s="142"/>
      <c r="EO276" s="142"/>
      <c r="EP276" s="142"/>
      <c r="EQ276" s="142"/>
      <c r="ER276" s="142"/>
      <c r="ES276" s="142"/>
      <c r="ET276" s="142"/>
      <c r="EU276" s="142"/>
      <c r="EV276" s="142"/>
      <c r="EW276" s="142"/>
      <c r="EX276" s="142"/>
      <c r="EY276" s="142"/>
      <c r="EZ276" s="142"/>
    </row>
    <row r="277" spans="2:156" s="156" customFormat="1" x14ac:dyDescent="0.2">
      <c r="B277" s="135"/>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2"/>
      <c r="AL277" s="142"/>
      <c r="AM277" s="142"/>
      <c r="AN277" s="142"/>
      <c r="AO277" s="142"/>
      <c r="AP277" s="142"/>
      <c r="AQ277" s="142"/>
      <c r="AR277" s="142"/>
      <c r="AS277" s="142"/>
      <c r="AT277" s="142"/>
      <c r="AU277" s="142"/>
      <c r="AV277" s="142"/>
      <c r="AW277" s="142"/>
      <c r="AX277" s="142"/>
      <c r="AY277" s="142"/>
      <c r="AZ277" s="142"/>
      <c r="BA277" s="142"/>
      <c r="BB277" s="142"/>
      <c r="BC277" s="142"/>
      <c r="BD277" s="142"/>
      <c r="BE277" s="142"/>
      <c r="BF277" s="142"/>
      <c r="BG277" s="142"/>
      <c r="BH277" s="142"/>
      <c r="BI277" s="142"/>
      <c r="BJ277" s="142"/>
      <c r="BK277" s="142"/>
      <c r="BL277" s="142"/>
      <c r="BM277" s="142"/>
      <c r="BN277" s="142"/>
      <c r="BO277" s="142"/>
      <c r="BP277" s="142"/>
      <c r="BQ277" s="142"/>
      <c r="BR277" s="142"/>
      <c r="BS277" s="142"/>
      <c r="BT277" s="142"/>
      <c r="BU277" s="142"/>
      <c r="BV277" s="142"/>
      <c r="BW277" s="142"/>
      <c r="BX277" s="142"/>
      <c r="BY277" s="142"/>
      <c r="BZ277" s="142"/>
      <c r="CA277" s="142"/>
      <c r="CB277" s="142"/>
      <c r="CC277" s="142"/>
      <c r="CD277" s="142"/>
      <c r="CE277" s="142"/>
      <c r="CF277" s="142"/>
      <c r="CG277" s="142"/>
      <c r="CH277" s="142"/>
      <c r="CI277" s="142"/>
      <c r="CJ277" s="142"/>
      <c r="CK277" s="142"/>
      <c r="CL277" s="142"/>
      <c r="CM277" s="142"/>
      <c r="CN277" s="142"/>
      <c r="CO277" s="142"/>
      <c r="CP277" s="142"/>
      <c r="CQ277" s="142"/>
      <c r="CR277" s="142"/>
      <c r="CS277" s="142"/>
      <c r="CT277" s="142"/>
      <c r="CU277" s="142"/>
      <c r="CV277" s="142"/>
      <c r="CW277" s="142"/>
      <c r="CX277" s="142"/>
      <c r="CY277" s="142"/>
      <c r="CZ277" s="142"/>
      <c r="DA277" s="142"/>
      <c r="DB277" s="142"/>
      <c r="DC277" s="142"/>
      <c r="DD277" s="142"/>
      <c r="DE277" s="142"/>
      <c r="DF277" s="142"/>
      <c r="DG277" s="142"/>
      <c r="DH277" s="142"/>
      <c r="DI277" s="142"/>
      <c r="DJ277" s="142"/>
      <c r="DK277" s="142"/>
      <c r="DL277" s="142"/>
      <c r="DM277" s="142"/>
      <c r="DN277" s="142"/>
      <c r="DO277" s="142"/>
      <c r="DP277" s="142"/>
      <c r="DQ277" s="142"/>
      <c r="DR277" s="142"/>
      <c r="DS277" s="142"/>
      <c r="DT277" s="142"/>
      <c r="DU277" s="142"/>
      <c r="DV277" s="142"/>
      <c r="DW277" s="142"/>
      <c r="DX277" s="142"/>
      <c r="DY277" s="142"/>
      <c r="DZ277" s="142"/>
      <c r="EA277" s="142"/>
      <c r="EB277" s="142"/>
      <c r="EC277" s="142"/>
      <c r="ED277" s="142"/>
      <c r="EE277" s="142"/>
      <c r="EF277" s="142"/>
      <c r="EG277" s="142"/>
      <c r="EH277" s="142"/>
      <c r="EI277" s="142"/>
      <c r="EJ277" s="142"/>
      <c r="EK277" s="142"/>
      <c r="EL277" s="142"/>
      <c r="EM277" s="142"/>
      <c r="EN277" s="142"/>
      <c r="EO277" s="142"/>
      <c r="EP277" s="142"/>
      <c r="EQ277" s="142"/>
      <c r="ER277" s="142"/>
      <c r="ES277" s="142"/>
      <c r="ET277" s="142"/>
      <c r="EU277" s="142"/>
      <c r="EV277" s="142"/>
      <c r="EW277" s="142"/>
      <c r="EX277" s="142"/>
      <c r="EY277" s="142"/>
      <c r="EZ277" s="142"/>
    </row>
    <row r="278" spans="2:156" s="156" customFormat="1" x14ac:dyDescent="0.2">
      <c r="B278" s="135"/>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142"/>
      <c r="BI278" s="142"/>
      <c r="BJ278" s="142"/>
      <c r="BK278" s="142"/>
      <c r="BL278" s="142"/>
      <c r="BM278" s="142"/>
      <c r="BN278" s="142"/>
      <c r="BO278" s="142"/>
      <c r="BP278" s="142"/>
      <c r="BQ278" s="142"/>
      <c r="BR278" s="142"/>
      <c r="BS278" s="142"/>
      <c r="BT278" s="142"/>
      <c r="BU278" s="142"/>
      <c r="BV278" s="142"/>
      <c r="BW278" s="142"/>
      <c r="BX278" s="142"/>
      <c r="BY278" s="142"/>
      <c r="BZ278" s="142"/>
      <c r="CA278" s="142"/>
      <c r="CB278" s="142"/>
      <c r="CC278" s="142"/>
      <c r="CD278" s="142"/>
      <c r="CE278" s="142"/>
      <c r="CF278" s="142"/>
      <c r="CG278" s="142"/>
      <c r="CH278" s="142"/>
      <c r="CI278" s="142"/>
      <c r="CJ278" s="142"/>
      <c r="CK278" s="142"/>
      <c r="CL278" s="142"/>
      <c r="CM278" s="142"/>
      <c r="CN278" s="142"/>
      <c r="CO278" s="142"/>
      <c r="CP278" s="142"/>
      <c r="CQ278" s="142"/>
      <c r="CR278" s="142"/>
      <c r="CS278" s="142"/>
      <c r="CT278" s="142"/>
      <c r="CU278" s="142"/>
      <c r="CV278" s="142"/>
      <c r="CW278" s="142"/>
      <c r="CX278" s="142"/>
      <c r="CY278" s="142"/>
      <c r="CZ278" s="142"/>
      <c r="DA278" s="142"/>
      <c r="DB278" s="142"/>
      <c r="DC278" s="142"/>
      <c r="DD278" s="142"/>
      <c r="DE278" s="142"/>
      <c r="DF278" s="142"/>
      <c r="DG278" s="142"/>
      <c r="DH278" s="142"/>
      <c r="DI278" s="142"/>
      <c r="DJ278" s="142"/>
      <c r="DK278" s="142"/>
      <c r="DL278" s="142"/>
      <c r="DM278" s="142"/>
      <c r="DN278" s="142"/>
      <c r="DO278" s="142"/>
      <c r="DP278" s="142"/>
      <c r="DQ278" s="142"/>
      <c r="DR278" s="142"/>
      <c r="DS278" s="142"/>
      <c r="DT278" s="142"/>
      <c r="DU278" s="142"/>
      <c r="DV278" s="142"/>
      <c r="DW278" s="142"/>
      <c r="DX278" s="142"/>
      <c r="DY278" s="142"/>
      <c r="DZ278" s="142"/>
      <c r="EA278" s="142"/>
      <c r="EB278" s="142"/>
      <c r="EC278" s="142"/>
      <c r="ED278" s="142"/>
      <c r="EE278" s="142"/>
      <c r="EF278" s="142"/>
      <c r="EG278" s="142"/>
      <c r="EH278" s="142"/>
      <c r="EI278" s="142"/>
      <c r="EJ278" s="142"/>
      <c r="EK278" s="142"/>
      <c r="EL278" s="142"/>
      <c r="EM278" s="142"/>
      <c r="EN278" s="142"/>
      <c r="EO278" s="142"/>
      <c r="EP278" s="142"/>
      <c r="EQ278" s="142"/>
      <c r="ER278" s="142"/>
      <c r="ES278" s="142"/>
      <c r="ET278" s="142"/>
      <c r="EU278" s="142"/>
      <c r="EV278" s="142"/>
      <c r="EW278" s="142"/>
      <c r="EX278" s="142"/>
      <c r="EY278" s="142"/>
      <c r="EZ278" s="142"/>
    </row>
    <row r="279" spans="2:156" s="156" customFormat="1" x14ac:dyDescent="0.2">
      <c r="B279" s="135"/>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2"/>
      <c r="AL279" s="142"/>
      <c r="AM279" s="142"/>
      <c r="AN279" s="142"/>
      <c r="AO279" s="142"/>
      <c r="AP279" s="142"/>
      <c r="AQ279" s="142"/>
      <c r="AR279" s="142"/>
      <c r="AS279" s="142"/>
      <c r="AT279" s="142"/>
      <c r="AU279" s="142"/>
      <c r="AV279" s="142"/>
      <c r="AW279" s="142"/>
      <c r="AX279" s="142"/>
      <c r="AY279" s="142"/>
      <c r="AZ279" s="142"/>
      <c r="BA279" s="142"/>
      <c r="BB279" s="142"/>
      <c r="BC279" s="142"/>
      <c r="BD279" s="142"/>
      <c r="BE279" s="142"/>
      <c r="BF279" s="142"/>
      <c r="BG279" s="142"/>
      <c r="BH279" s="142"/>
      <c r="BI279" s="142"/>
      <c r="BJ279" s="142"/>
      <c r="BK279" s="142"/>
      <c r="BL279" s="142"/>
      <c r="BM279" s="142"/>
      <c r="BN279" s="142"/>
      <c r="BO279" s="142"/>
      <c r="BP279" s="142"/>
      <c r="BQ279" s="142"/>
      <c r="BR279" s="142"/>
      <c r="BS279" s="142"/>
      <c r="BT279" s="142"/>
      <c r="BU279" s="142"/>
      <c r="BV279" s="142"/>
      <c r="BW279" s="142"/>
      <c r="BX279" s="142"/>
      <c r="BY279" s="142"/>
      <c r="BZ279" s="142"/>
      <c r="CA279" s="142"/>
      <c r="CB279" s="142"/>
      <c r="CC279" s="142"/>
      <c r="CD279" s="142"/>
      <c r="CE279" s="142"/>
      <c r="CF279" s="142"/>
      <c r="CG279" s="142"/>
      <c r="CH279" s="142"/>
      <c r="CI279" s="142"/>
      <c r="CJ279" s="142"/>
      <c r="CK279" s="142"/>
      <c r="CL279" s="142"/>
      <c r="CM279" s="142"/>
      <c r="CN279" s="142"/>
      <c r="CO279" s="142"/>
      <c r="CP279" s="142"/>
      <c r="CQ279" s="142"/>
      <c r="CR279" s="142"/>
      <c r="CS279" s="142"/>
      <c r="CT279" s="142"/>
      <c r="CU279" s="142"/>
      <c r="CV279" s="142"/>
      <c r="CW279" s="142"/>
      <c r="CX279" s="142"/>
      <c r="CY279" s="142"/>
      <c r="CZ279" s="142"/>
      <c r="DA279" s="142"/>
      <c r="DB279" s="142"/>
      <c r="DC279" s="142"/>
      <c r="DD279" s="142"/>
      <c r="DE279" s="142"/>
      <c r="DF279" s="142"/>
      <c r="DG279" s="142"/>
      <c r="DH279" s="142"/>
      <c r="DI279" s="142"/>
      <c r="DJ279" s="142"/>
      <c r="DK279" s="142"/>
      <c r="DL279" s="142"/>
      <c r="DM279" s="142"/>
      <c r="DN279" s="142"/>
      <c r="DO279" s="142"/>
      <c r="DP279" s="142"/>
      <c r="DQ279" s="142"/>
      <c r="DR279" s="142"/>
      <c r="DS279" s="142"/>
      <c r="DT279" s="142"/>
      <c r="DU279" s="142"/>
      <c r="DV279" s="142"/>
      <c r="DW279" s="142"/>
      <c r="DX279" s="142"/>
      <c r="DY279" s="142"/>
      <c r="DZ279" s="142"/>
      <c r="EA279" s="142"/>
      <c r="EB279" s="142"/>
      <c r="EC279" s="142"/>
      <c r="ED279" s="142"/>
      <c r="EE279" s="142"/>
      <c r="EF279" s="142"/>
      <c r="EG279" s="142"/>
      <c r="EH279" s="142"/>
      <c r="EI279" s="142"/>
      <c r="EJ279" s="142"/>
      <c r="EK279" s="142"/>
      <c r="EL279" s="142"/>
      <c r="EM279" s="142"/>
      <c r="EN279" s="142"/>
      <c r="EO279" s="142"/>
      <c r="EP279" s="142"/>
      <c r="EQ279" s="142"/>
      <c r="ER279" s="142"/>
      <c r="ES279" s="142"/>
      <c r="ET279" s="142"/>
      <c r="EU279" s="142"/>
      <c r="EV279" s="142"/>
      <c r="EW279" s="142"/>
      <c r="EX279" s="142"/>
      <c r="EY279" s="142"/>
      <c r="EZ279" s="142"/>
    </row>
    <row r="280" spans="2:156" s="156" customFormat="1" x14ac:dyDescent="0.2">
      <c r="B280" s="135"/>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c r="BU280" s="142"/>
      <c r="BV280" s="142"/>
      <c r="BW280" s="142"/>
      <c r="BX280" s="142"/>
      <c r="BY280" s="142"/>
      <c r="BZ280" s="142"/>
      <c r="CA280" s="142"/>
      <c r="CB280" s="142"/>
      <c r="CC280" s="142"/>
      <c r="CD280" s="142"/>
      <c r="CE280" s="142"/>
      <c r="CF280" s="142"/>
      <c r="CG280" s="142"/>
      <c r="CH280" s="142"/>
      <c r="CI280" s="142"/>
      <c r="CJ280" s="142"/>
      <c r="CK280" s="142"/>
      <c r="CL280" s="142"/>
      <c r="CM280" s="142"/>
      <c r="CN280" s="142"/>
      <c r="CO280" s="142"/>
      <c r="CP280" s="142"/>
      <c r="CQ280" s="142"/>
      <c r="CR280" s="142"/>
      <c r="CS280" s="142"/>
      <c r="CT280" s="142"/>
      <c r="CU280" s="142"/>
      <c r="CV280" s="142"/>
      <c r="CW280" s="142"/>
      <c r="CX280" s="142"/>
      <c r="CY280" s="142"/>
      <c r="CZ280" s="142"/>
      <c r="DA280" s="142"/>
      <c r="DB280" s="142"/>
      <c r="DC280" s="142"/>
      <c r="DD280" s="142"/>
      <c r="DE280" s="142"/>
      <c r="DF280" s="142"/>
      <c r="DG280" s="142"/>
      <c r="DH280" s="142"/>
      <c r="DI280" s="142"/>
      <c r="DJ280" s="142"/>
      <c r="DK280" s="142"/>
      <c r="DL280" s="142"/>
      <c r="DM280" s="142"/>
      <c r="DN280" s="142"/>
      <c r="DO280" s="142"/>
      <c r="DP280" s="142"/>
      <c r="DQ280" s="142"/>
      <c r="DR280" s="142"/>
      <c r="DS280" s="142"/>
      <c r="DT280" s="142"/>
      <c r="DU280" s="142"/>
      <c r="DV280" s="142"/>
      <c r="DW280" s="142"/>
      <c r="DX280" s="142"/>
      <c r="DY280" s="142"/>
      <c r="DZ280" s="142"/>
      <c r="EA280" s="142"/>
      <c r="EB280" s="142"/>
      <c r="EC280" s="142"/>
      <c r="ED280" s="142"/>
      <c r="EE280" s="142"/>
      <c r="EF280" s="142"/>
      <c r="EG280" s="142"/>
      <c r="EH280" s="142"/>
      <c r="EI280" s="142"/>
      <c r="EJ280" s="142"/>
      <c r="EK280" s="142"/>
      <c r="EL280" s="142"/>
      <c r="EM280" s="142"/>
      <c r="EN280" s="142"/>
      <c r="EO280" s="142"/>
      <c r="EP280" s="142"/>
      <c r="EQ280" s="142"/>
      <c r="ER280" s="142"/>
      <c r="ES280" s="142"/>
      <c r="ET280" s="142"/>
      <c r="EU280" s="142"/>
      <c r="EV280" s="142"/>
      <c r="EW280" s="142"/>
      <c r="EX280" s="142"/>
      <c r="EY280" s="142"/>
      <c r="EZ280" s="142"/>
    </row>
    <row r="281" spans="2:156" s="156" customFormat="1" x14ac:dyDescent="0.2">
      <c r="B281" s="135"/>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c r="CA281" s="142"/>
      <c r="CB281" s="142"/>
      <c r="CC281" s="142"/>
      <c r="CD281" s="142"/>
      <c r="CE281" s="142"/>
      <c r="CF281" s="142"/>
      <c r="CG281" s="142"/>
      <c r="CH281" s="142"/>
      <c r="CI281" s="142"/>
      <c r="CJ281" s="142"/>
      <c r="CK281" s="142"/>
      <c r="CL281" s="142"/>
      <c r="CM281" s="142"/>
      <c r="CN281" s="142"/>
      <c r="CO281" s="142"/>
      <c r="CP281" s="142"/>
      <c r="CQ281" s="142"/>
      <c r="CR281" s="142"/>
      <c r="CS281" s="142"/>
      <c r="CT281" s="142"/>
      <c r="CU281" s="142"/>
      <c r="CV281" s="142"/>
      <c r="CW281" s="142"/>
      <c r="CX281" s="142"/>
      <c r="CY281" s="142"/>
      <c r="CZ281" s="142"/>
      <c r="DA281" s="142"/>
      <c r="DB281" s="142"/>
      <c r="DC281" s="142"/>
      <c r="DD281" s="142"/>
      <c r="DE281" s="142"/>
      <c r="DF281" s="142"/>
      <c r="DG281" s="142"/>
      <c r="DH281" s="142"/>
      <c r="DI281" s="142"/>
      <c r="DJ281" s="142"/>
      <c r="DK281" s="142"/>
      <c r="DL281" s="142"/>
      <c r="DM281" s="142"/>
      <c r="DN281" s="142"/>
      <c r="DO281" s="142"/>
      <c r="DP281" s="142"/>
      <c r="DQ281" s="142"/>
      <c r="DR281" s="142"/>
      <c r="DS281" s="142"/>
      <c r="DT281" s="142"/>
      <c r="DU281" s="142"/>
      <c r="DV281" s="142"/>
      <c r="DW281" s="142"/>
      <c r="DX281" s="142"/>
      <c r="DY281" s="142"/>
      <c r="DZ281" s="142"/>
      <c r="EA281" s="142"/>
      <c r="EB281" s="142"/>
      <c r="EC281" s="142"/>
      <c r="ED281" s="142"/>
      <c r="EE281" s="142"/>
      <c r="EF281" s="142"/>
      <c r="EG281" s="142"/>
      <c r="EH281" s="142"/>
      <c r="EI281" s="142"/>
      <c r="EJ281" s="142"/>
      <c r="EK281" s="142"/>
      <c r="EL281" s="142"/>
      <c r="EM281" s="142"/>
      <c r="EN281" s="142"/>
      <c r="EO281" s="142"/>
      <c r="EP281" s="142"/>
      <c r="EQ281" s="142"/>
      <c r="ER281" s="142"/>
      <c r="ES281" s="142"/>
      <c r="ET281" s="142"/>
      <c r="EU281" s="142"/>
      <c r="EV281" s="142"/>
      <c r="EW281" s="142"/>
      <c r="EX281" s="142"/>
      <c r="EY281" s="142"/>
      <c r="EZ281" s="142"/>
    </row>
    <row r="282" spans="2:156" s="156" customFormat="1" x14ac:dyDescent="0.2">
      <c r="B282" s="135"/>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c r="BU282" s="142"/>
      <c r="BV282" s="142"/>
      <c r="BW282" s="142"/>
      <c r="BX282" s="142"/>
      <c r="BY282" s="142"/>
      <c r="BZ282" s="142"/>
      <c r="CA282" s="142"/>
      <c r="CB282" s="142"/>
      <c r="CC282" s="142"/>
      <c r="CD282" s="142"/>
      <c r="CE282" s="142"/>
      <c r="CF282" s="142"/>
      <c r="CG282" s="142"/>
      <c r="CH282" s="142"/>
      <c r="CI282" s="142"/>
      <c r="CJ282" s="142"/>
      <c r="CK282" s="142"/>
      <c r="CL282" s="142"/>
      <c r="CM282" s="142"/>
      <c r="CN282" s="142"/>
      <c r="CO282" s="142"/>
      <c r="CP282" s="142"/>
      <c r="CQ282" s="142"/>
      <c r="CR282" s="142"/>
      <c r="CS282" s="142"/>
      <c r="CT282" s="142"/>
      <c r="CU282" s="142"/>
      <c r="CV282" s="142"/>
      <c r="CW282" s="142"/>
      <c r="CX282" s="142"/>
      <c r="CY282" s="142"/>
      <c r="CZ282" s="142"/>
      <c r="DA282" s="142"/>
      <c r="DB282" s="142"/>
      <c r="DC282" s="142"/>
      <c r="DD282" s="142"/>
      <c r="DE282" s="142"/>
      <c r="DF282" s="142"/>
      <c r="DG282" s="142"/>
      <c r="DH282" s="142"/>
      <c r="DI282" s="142"/>
      <c r="DJ282" s="142"/>
      <c r="DK282" s="142"/>
      <c r="DL282" s="142"/>
      <c r="DM282" s="142"/>
      <c r="DN282" s="142"/>
      <c r="DO282" s="142"/>
      <c r="DP282" s="142"/>
      <c r="DQ282" s="142"/>
      <c r="DR282" s="142"/>
      <c r="DS282" s="142"/>
      <c r="DT282" s="142"/>
      <c r="DU282" s="142"/>
      <c r="DV282" s="142"/>
      <c r="DW282" s="142"/>
      <c r="DX282" s="142"/>
      <c r="DY282" s="142"/>
      <c r="DZ282" s="142"/>
      <c r="EA282" s="142"/>
      <c r="EB282" s="142"/>
      <c r="EC282" s="142"/>
      <c r="ED282" s="142"/>
      <c r="EE282" s="142"/>
      <c r="EF282" s="142"/>
      <c r="EG282" s="142"/>
      <c r="EH282" s="142"/>
      <c r="EI282" s="142"/>
      <c r="EJ282" s="142"/>
      <c r="EK282" s="142"/>
      <c r="EL282" s="142"/>
      <c r="EM282" s="142"/>
      <c r="EN282" s="142"/>
      <c r="EO282" s="142"/>
      <c r="EP282" s="142"/>
      <c r="EQ282" s="142"/>
      <c r="ER282" s="142"/>
      <c r="ES282" s="142"/>
      <c r="ET282" s="142"/>
      <c r="EU282" s="142"/>
      <c r="EV282" s="142"/>
      <c r="EW282" s="142"/>
      <c r="EX282" s="142"/>
      <c r="EY282" s="142"/>
      <c r="EZ282" s="142"/>
    </row>
    <row r="283" spans="2:156" s="156" customFormat="1" x14ac:dyDescent="0.2">
      <c r="B283" s="135"/>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c r="AN283" s="142"/>
      <c r="AO283" s="142"/>
      <c r="AP283" s="142"/>
      <c r="AQ283" s="142"/>
      <c r="AR283" s="142"/>
      <c r="AS283" s="142"/>
      <c r="AT283" s="142"/>
      <c r="AU283" s="142"/>
      <c r="AV283" s="142"/>
      <c r="AW283" s="142"/>
      <c r="AX283" s="142"/>
      <c r="AY283" s="142"/>
      <c r="AZ283" s="142"/>
      <c r="BA283" s="142"/>
      <c r="BB283" s="142"/>
      <c r="BC283" s="142"/>
      <c r="BD283" s="142"/>
      <c r="BE283" s="142"/>
      <c r="BF283" s="142"/>
      <c r="BG283" s="142"/>
      <c r="BH283" s="142"/>
      <c r="BI283" s="142"/>
      <c r="BJ283" s="142"/>
      <c r="BK283" s="142"/>
      <c r="BL283" s="142"/>
      <c r="BM283" s="142"/>
      <c r="BN283" s="142"/>
      <c r="BO283" s="142"/>
      <c r="BP283" s="142"/>
      <c r="BQ283" s="142"/>
      <c r="BR283" s="142"/>
      <c r="BS283" s="142"/>
      <c r="BT283" s="142"/>
      <c r="BU283" s="142"/>
      <c r="BV283" s="142"/>
      <c r="BW283" s="142"/>
      <c r="BX283" s="142"/>
      <c r="BY283" s="142"/>
      <c r="BZ283" s="142"/>
      <c r="CA283" s="142"/>
      <c r="CB283" s="142"/>
      <c r="CC283" s="142"/>
      <c r="CD283" s="142"/>
      <c r="CE283" s="142"/>
      <c r="CF283" s="142"/>
      <c r="CG283" s="142"/>
      <c r="CH283" s="142"/>
      <c r="CI283" s="142"/>
      <c r="CJ283" s="142"/>
      <c r="CK283" s="142"/>
      <c r="CL283" s="142"/>
      <c r="CM283" s="142"/>
      <c r="CN283" s="142"/>
      <c r="CO283" s="142"/>
      <c r="CP283" s="142"/>
      <c r="CQ283" s="142"/>
      <c r="CR283" s="142"/>
      <c r="CS283" s="142"/>
      <c r="CT283" s="142"/>
      <c r="CU283" s="142"/>
      <c r="CV283" s="142"/>
      <c r="CW283" s="142"/>
      <c r="CX283" s="142"/>
      <c r="CY283" s="142"/>
      <c r="CZ283" s="142"/>
      <c r="DA283" s="142"/>
      <c r="DB283" s="142"/>
      <c r="DC283" s="142"/>
      <c r="DD283" s="142"/>
      <c r="DE283" s="142"/>
      <c r="DF283" s="142"/>
      <c r="DG283" s="142"/>
      <c r="DH283" s="142"/>
      <c r="DI283" s="142"/>
      <c r="DJ283" s="142"/>
      <c r="DK283" s="142"/>
      <c r="DL283" s="142"/>
      <c r="DM283" s="142"/>
      <c r="DN283" s="142"/>
      <c r="DO283" s="142"/>
      <c r="DP283" s="142"/>
      <c r="DQ283" s="142"/>
      <c r="DR283" s="142"/>
      <c r="DS283" s="142"/>
      <c r="DT283" s="142"/>
      <c r="DU283" s="142"/>
      <c r="DV283" s="142"/>
      <c r="DW283" s="142"/>
      <c r="DX283" s="142"/>
      <c r="DY283" s="142"/>
      <c r="DZ283" s="142"/>
      <c r="EA283" s="142"/>
      <c r="EB283" s="142"/>
      <c r="EC283" s="142"/>
      <c r="ED283" s="142"/>
      <c r="EE283" s="142"/>
      <c r="EF283" s="142"/>
      <c r="EG283" s="142"/>
      <c r="EH283" s="142"/>
      <c r="EI283" s="142"/>
      <c r="EJ283" s="142"/>
      <c r="EK283" s="142"/>
      <c r="EL283" s="142"/>
      <c r="EM283" s="142"/>
      <c r="EN283" s="142"/>
      <c r="EO283" s="142"/>
      <c r="EP283" s="142"/>
      <c r="EQ283" s="142"/>
      <c r="ER283" s="142"/>
      <c r="ES283" s="142"/>
      <c r="ET283" s="142"/>
      <c r="EU283" s="142"/>
      <c r="EV283" s="142"/>
      <c r="EW283" s="142"/>
      <c r="EX283" s="142"/>
      <c r="EY283" s="142"/>
      <c r="EZ283" s="142"/>
    </row>
    <row r="284" spans="2:156" s="156" customFormat="1" x14ac:dyDescent="0.2">
      <c r="B284" s="135"/>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2"/>
      <c r="BR284" s="142"/>
      <c r="BS284" s="142"/>
      <c r="BT284" s="142"/>
      <c r="BU284" s="142"/>
      <c r="BV284" s="142"/>
      <c r="BW284" s="142"/>
      <c r="BX284" s="142"/>
      <c r="BY284" s="142"/>
      <c r="BZ284" s="142"/>
      <c r="CA284" s="142"/>
      <c r="CB284" s="142"/>
      <c r="CC284" s="142"/>
      <c r="CD284" s="142"/>
      <c r="CE284" s="142"/>
      <c r="CF284" s="142"/>
      <c r="CG284" s="142"/>
      <c r="CH284" s="142"/>
      <c r="CI284" s="142"/>
      <c r="CJ284" s="142"/>
      <c r="CK284" s="142"/>
      <c r="CL284" s="142"/>
      <c r="CM284" s="142"/>
      <c r="CN284" s="142"/>
      <c r="CO284" s="142"/>
      <c r="CP284" s="142"/>
      <c r="CQ284" s="142"/>
      <c r="CR284" s="142"/>
      <c r="CS284" s="142"/>
      <c r="CT284" s="142"/>
      <c r="CU284" s="142"/>
      <c r="CV284" s="142"/>
      <c r="CW284" s="142"/>
      <c r="CX284" s="142"/>
      <c r="CY284" s="142"/>
      <c r="CZ284" s="142"/>
      <c r="DA284" s="142"/>
      <c r="DB284" s="142"/>
      <c r="DC284" s="142"/>
      <c r="DD284" s="142"/>
      <c r="DE284" s="142"/>
      <c r="DF284" s="142"/>
      <c r="DG284" s="142"/>
      <c r="DH284" s="142"/>
      <c r="DI284" s="142"/>
      <c r="DJ284" s="142"/>
      <c r="DK284" s="142"/>
      <c r="DL284" s="142"/>
      <c r="DM284" s="142"/>
      <c r="DN284" s="142"/>
      <c r="DO284" s="142"/>
      <c r="DP284" s="142"/>
      <c r="DQ284" s="142"/>
      <c r="DR284" s="142"/>
      <c r="DS284" s="142"/>
      <c r="DT284" s="142"/>
      <c r="DU284" s="142"/>
      <c r="DV284" s="142"/>
      <c r="DW284" s="142"/>
      <c r="DX284" s="142"/>
      <c r="DY284" s="142"/>
      <c r="DZ284" s="142"/>
      <c r="EA284" s="142"/>
      <c r="EB284" s="142"/>
      <c r="EC284" s="142"/>
      <c r="ED284" s="142"/>
      <c r="EE284" s="142"/>
      <c r="EF284" s="142"/>
      <c r="EG284" s="142"/>
      <c r="EH284" s="142"/>
      <c r="EI284" s="142"/>
      <c r="EJ284" s="142"/>
      <c r="EK284" s="142"/>
      <c r="EL284" s="142"/>
      <c r="EM284" s="142"/>
      <c r="EN284" s="142"/>
      <c r="EO284" s="142"/>
      <c r="EP284" s="142"/>
      <c r="EQ284" s="142"/>
      <c r="ER284" s="142"/>
      <c r="ES284" s="142"/>
      <c r="ET284" s="142"/>
      <c r="EU284" s="142"/>
      <c r="EV284" s="142"/>
      <c r="EW284" s="142"/>
      <c r="EX284" s="142"/>
      <c r="EY284" s="142"/>
      <c r="EZ284" s="142"/>
    </row>
    <row r="285" spans="2:156" s="156" customFormat="1" x14ac:dyDescent="0.2">
      <c r="B285" s="135"/>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2"/>
      <c r="BR285" s="142"/>
      <c r="BS285" s="142"/>
      <c r="BT285" s="142"/>
      <c r="BU285" s="142"/>
      <c r="BV285" s="142"/>
      <c r="BW285" s="142"/>
      <c r="BX285" s="142"/>
      <c r="BY285" s="142"/>
      <c r="BZ285" s="142"/>
      <c r="CA285" s="142"/>
      <c r="CB285" s="142"/>
      <c r="CC285" s="142"/>
      <c r="CD285" s="142"/>
      <c r="CE285" s="142"/>
      <c r="CF285" s="142"/>
      <c r="CG285" s="142"/>
      <c r="CH285" s="142"/>
      <c r="CI285" s="142"/>
      <c r="CJ285" s="142"/>
      <c r="CK285" s="142"/>
      <c r="CL285" s="142"/>
      <c r="CM285" s="142"/>
      <c r="CN285" s="142"/>
      <c r="CO285" s="142"/>
      <c r="CP285" s="142"/>
      <c r="CQ285" s="142"/>
      <c r="CR285" s="142"/>
      <c r="CS285" s="142"/>
      <c r="CT285" s="142"/>
      <c r="CU285" s="142"/>
      <c r="CV285" s="142"/>
      <c r="CW285" s="142"/>
      <c r="CX285" s="142"/>
      <c r="CY285" s="142"/>
      <c r="CZ285" s="142"/>
      <c r="DA285" s="142"/>
      <c r="DB285" s="142"/>
      <c r="DC285" s="142"/>
      <c r="DD285" s="142"/>
      <c r="DE285" s="142"/>
      <c r="DF285" s="142"/>
      <c r="DG285" s="142"/>
      <c r="DH285" s="142"/>
      <c r="DI285" s="142"/>
      <c r="DJ285" s="142"/>
      <c r="DK285" s="142"/>
      <c r="DL285" s="142"/>
      <c r="DM285" s="142"/>
      <c r="DN285" s="142"/>
      <c r="DO285" s="142"/>
      <c r="DP285" s="142"/>
      <c r="DQ285" s="142"/>
      <c r="DR285" s="142"/>
      <c r="DS285" s="142"/>
      <c r="DT285" s="142"/>
      <c r="DU285" s="142"/>
      <c r="DV285" s="142"/>
      <c r="DW285" s="142"/>
      <c r="DX285" s="142"/>
      <c r="DY285" s="142"/>
      <c r="DZ285" s="142"/>
      <c r="EA285" s="142"/>
      <c r="EB285" s="142"/>
      <c r="EC285" s="142"/>
      <c r="ED285" s="142"/>
      <c r="EE285" s="142"/>
      <c r="EF285" s="142"/>
      <c r="EG285" s="142"/>
      <c r="EH285" s="142"/>
      <c r="EI285" s="142"/>
      <c r="EJ285" s="142"/>
      <c r="EK285" s="142"/>
      <c r="EL285" s="142"/>
      <c r="EM285" s="142"/>
      <c r="EN285" s="142"/>
      <c r="EO285" s="142"/>
      <c r="EP285" s="142"/>
      <c r="EQ285" s="142"/>
      <c r="ER285" s="142"/>
      <c r="ES285" s="142"/>
      <c r="ET285" s="142"/>
      <c r="EU285" s="142"/>
      <c r="EV285" s="142"/>
      <c r="EW285" s="142"/>
      <c r="EX285" s="142"/>
      <c r="EY285" s="142"/>
      <c r="EZ285" s="142"/>
    </row>
    <row r="286" spans="2:156" s="156" customFormat="1" x14ac:dyDescent="0.2">
      <c r="B286" s="135"/>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c r="BM286" s="142"/>
      <c r="BN286" s="142"/>
      <c r="BO286" s="142"/>
      <c r="BP286" s="142"/>
      <c r="BQ286" s="142"/>
      <c r="BR286" s="142"/>
      <c r="BS286" s="142"/>
      <c r="BT286" s="142"/>
      <c r="BU286" s="142"/>
      <c r="BV286" s="142"/>
      <c r="BW286" s="142"/>
      <c r="BX286" s="142"/>
      <c r="BY286" s="142"/>
      <c r="BZ286" s="142"/>
      <c r="CA286" s="142"/>
      <c r="CB286" s="142"/>
      <c r="CC286" s="142"/>
      <c r="CD286" s="142"/>
      <c r="CE286" s="142"/>
      <c r="CF286" s="142"/>
      <c r="CG286" s="142"/>
      <c r="CH286" s="142"/>
      <c r="CI286" s="142"/>
      <c r="CJ286" s="142"/>
      <c r="CK286" s="142"/>
      <c r="CL286" s="142"/>
      <c r="CM286" s="142"/>
      <c r="CN286" s="142"/>
      <c r="CO286" s="142"/>
      <c r="CP286" s="142"/>
      <c r="CQ286" s="142"/>
      <c r="CR286" s="142"/>
      <c r="CS286" s="142"/>
      <c r="CT286" s="142"/>
      <c r="CU286" s="142"/>
      <c r="CV286" s="142"/>
      <c r="CW286" s="142"/>
      <c r="CX286" s="142"/>
      <c r="CY286" s="142"/>
      <c r="CZ286" s="142"/>
      <c r="DA286" s="142"/>
      <c r="DB286" s="142"/>
      <c r="DC286" s="142"/>
      <c r="DD286" s="142"/>
      <c r="DE286" s="142"/>
      <c r="DF286" s="142"/>
      <c r="DG286" s="142"/>
      <c r="DH286" s="142"/>
      <c r="DI286" s="142"/>
      <c r="DJ286" s="142"/>
      <c r="DK286" s="142"/>
      <c r="DL286" s="142"/>
      <c r="DM286" s="142"/>
      <c r="DN286" s="142"/>
      <c r="DO286" s="142"/>
      <c r="DP286" s="142"/>
      <c r="DQ286" s="142"/>
      <c r="DR286" s="142"/>
      <c r="DS286" s="142"/>
      <c r="DT286" s="142"/>
      <c r="DU286" s="142"/>
      <c r="DV286" s="142"/>
      <c r="DW286" s="142"/>
      <c r="DX286" s="142"/>
      <c r="DY286" s="142"/>
      <c r="DZ286" s="142"/>
      <c r="EA286" s="142"/>
      <c r="EB286" s="142"/>
      <c r="EC286" s="142"/>
      <c r="ED286" s="142"/>
      <c r="EE286" s="142"/>
      <c r="EF286" s="142"/>
      <c r="EG286" s="142"/>
      <c r="EH286" s="142"/>
      <c r="EI286" s="142"/>
      <c r="EJ286" s="142"/>
      <c r="EK286" s="142"/>
      <c r="EL286" s="142"/>
      <c r="EM286" s="142"/>
      <c r="EN286" s="142"/>
      <c r="EO286" s="142"/>
      <c r="EP286" s="142"/>
      <c r="EQ286" s="142"/>
      <c r="ER286" s="142"/>
      <c r="ES286" s="142"/>
      <c r="ET286" s="142"/>
      <c r="EU286" s="142"/>
      <c r="EV286" s="142"/>
      <c r="EW286" s="142"/>
      <c r="EX286" s="142"/>
      <c r="EY286" s="142"/>
      <c r="EZ286" s="142"/>
    </row>
    <row r="287" spans="2:156" s="156" customFormat="1" x14ac:dyDescent="0.2">
      <c r="B287" s="135"/>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2"/>
      <c r="AN287" s="142"/>
      <c r="AO287" s="142"/>
      <c r="AP287" s="142"/>
      <c r="AQ287" s="142"/>
      <c r="AR287" s="142"/>
      <c r="AS287" s="142"/>
      <c r="AT287" s="142"/>
      <c r="AU287" s="142"/>
      <c r="AV287" s="142"/>
      <c r="AW287" s="142"/>
      <c r="AX287" s="142"/>
      <c r="AY287" s="142"/>
      <c r="AZ287" s="142"/>
      <c r="BA287" s="142"/>
      <c r="BB287" s="142"/>
      <c r="BC287" s="142"/>
      <c r="BD287" s="142"/>
      <c r="BE287" s="142"/>
      <c r="BF287" s="142"/>
      <c r="BG287" s="142"/>
      <c r="BH287" s="142"/>
      <c r="BI287" s="142"/>
      <c r="BJ287" s="142"/>
      <c r="BK287" s="142"/>
      <c r="BL287" s="142"/>
      <c r="BM287" s="142"/>
      <c r="BN287" s="142"/>
      <c r="BO287" s="142"/>
      <c r="BP287" s="142"/>
      <c r="BQ287" s="142"/>
      <c r="BR287" s="142"/>
      <c r="BS287" s="142"/>
      <c r="BT287" s="142"/>
      <c r="BU287" s="142"/>
      <c r="BV287" s="142"/>
      <c r="BW287" s="142"/>
      <c r="BX287" s="142"/>
      <c r="BY287" s="142"/>
      <c r="BZ287" s="142"/>
      <c r="CA287" s="142"/>
      <c r="CB287" s="142"/>
      <c r="CC287" s="142"/>
      <c r="CD287" s="142"/>
      <c r="CE287" s="142"/>
      <c r="CF287" s="142"/>
      <c r="CG287" s="142"/>
      <c r="CH287" s="142"/>
      <c r="CI287" s="142"/>
      <c r="CJ287" s="142"/>
      <c r="CK287" s="142"/>
      <c r="CL287" s="142"/>
      <c r="CM287" s="142"/>
      <c r="CN287" s="142"/>
      <c r="CO287" s="142"/>
      <c r="CP287" s="142"/>
      <c r="CQ287" s="142"/>
      <c r="CR287" s="142"/>
      <c r="CS287" s="142"/>
      <c r="CT287" s="142"/>
      <c r="CU287" s="142"/>
      <c r="CV287" s="142"/>
      <c r="CW287" s="142"/>
      <c r="CX287" s="142"/>
      <c r="CY287" s="142"/>
      <c r="CZ287" s="142"/>
      <c r="DA287" s="142"/>
      <c r="DB287" s="142"/>
      <c r="DC287" s="142"/>
      <c r="DD287" s="142"/>
      <c r="DE287" s="142"/>
      <c r="DF287" s="142"/>
      <c r="DG287" s="142"/>
      <c r="DH287" s="142"/>
      <c r="DI287" s="142"/>
      <c r="DJ287" s="142"/>
      <c r="DK287" s="142"/>
      <c r="DL287" s="142"/>
      <c r="DM287" s="142"/>
      <c r="DN287" s="142"/>
      <c r="DO287" s="142"/>
      <c r="DP287" s="142"/>
      <c r="DQ287" s="142"/>
      <c r="DR287" s="142"/>
      <c r="DS287" s="142"/>
      <c r="DT287" s="142"/>
      <c r="DU287" s="142"/>
      <c r="DV287" s="142"/>
      <c r="DW287" s="142"/>
      <c r="DX287" s="142"/>
      <c r="DY287" s="142"/>
      <c r="DZ287" s="142"/>
      <c r="EA287" s="142"/>
      <c r="EB287" s="142"/>
      <c r="EC287" s="142"/>
      <c r="ED287" s="142"/>
      <c r="EE287" s="142"/>
      <c r="EF287" s="142"/>
      <c r="EG287" s="142"/>
      <c r="EH287" s="142"/>
      <c r="EI287" s="142"/>
      <c r="EJ287" s="142"/>
      <c r="EK287" s="142"/>
      <c r="EL287" s="142"/>
      <c r="EM287" s="142"/>
      <c r="EN287" s="142"/>
      <c r="EO287" s="142"/>
      <c r="EP287" s="142"/>
      <c r="EQ287" s="142"/>
      <c r="ER287" s="142"/>
      <c r="ES287" s="142"/>
      <c r="ET287" s="142"/>
      <c r="EU287" s="142"/>
      <c r="EV287" s="142"/>
      <c r="EW287" s="142"/>
      <c r="EX287" s="142"/>
      <c r="EY287" s="142"/>
      <c r="EZ287" s="142"/>
    </row>
    <row r="288" spans="2:156" s="156" customFormat="1" x14ac:dyDescent="0.2">
      <c r="B288" s="135"/>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c r="AN288" s="142"/>
      <c r="AO288" s="142"/>
      <c r="AP288" s="142"/>
      <c r="AQ288" s="142"/>
      <c r="AR288" s="142"/>
      <c r="AS288" s="142"/>
      <c r="AT288" s="142"/>
      <c r="AU288" s="142"/>
      <c r="AV288" s="142"/>
      <c r="AW288" s="142"/>
      <c r="AX288" s="142"/>
      <c r="AY288" s="142"/>
      <c r="AZ288" s="142"/>
      <c r="BA288" s="142"/>
      <c r="BB288" s="142"/>
      <c r="BC288" s="142"/>
      <c r="BD288" s="142"/>
      <c r="BE288" s="142"/>
      <c r="BF288" s="142"/>
      <c r="BG288" s="142"/>
      <c r="BH288" s="142"/>
      <c r="BI288" s="142"/>
      <c r="BJ288" s="142"/>
      <c r="BK288" s="142"/>
      <c r="BL288" s="142"/>
      <c r="BM288" s="142"/>
      <c r="BN288" s="142"/>
      <c r="BO288" s="142"/>
      <c r="BP288" s="142"/>
      <c r="BQ288" s="142"/>
      <c r="BR288" s="142"/>
      <c r="BS288" s="142"/>
      <c r="BT288" s="142"/>
      <c r="BU288" s="142"/>
      <c r="BV288" s="142"/>
      <c r="BW288" s="142"/>
      <c r="BX288" s="142"/>
      <c r="BY288" s="142"/>
      <c r="BZ288" s="142"/>
      <c r="CA288" s="142"/>
      <c r="CB288" s="142"/>
      <c r="CC288" s="142"/>
      <c r="CD288" s="142"/>
      <c r="CE288" s="142"/>
      <c r="CF288" s="142"/>
      <c r="CG288" s="142"/>
      <c r="CH288" s="142"/>
      <c r="CI288" s="142"/>
      <c r="CJ288" s="142"/>
      <c r="CK288" s="142"/>
      <c r="CL288" s="142"/>
      <c r="CM288" s="142"/>
      <c r="CN288" s="142"/>
      <c r="CO288" s="142"/>
      <c r="CP288" s="142"/>
      <c r="CQ288" s="142"/>
      <c r="CR288" s="142"/>
      <c r="CS288" s="142"/>
      <c r="CT288" s="142"/>
      <c r="CU288" s="142"/>
      <c r="CV288" s="142"/>
      <c r="CW288" s="142"/>
      <c r="CX288" s="142"/>
      <c r="CY288" s="142"/>
      <c r="CZ288" s="142"/>
      <c r="DA288" s="142"/>
      <c r="DB288" s="142"/>
      <c r="DC288" s="142"/>
      <c r="DD288" s="142"/>
      <c r="DE288" s="142"/>
      <c r="DF288" s="142"/>
      <c r="DG288" s="142"/>
      <c r="DH288" s="142"/>
      <c r="DI288" s="142"/>
      <c r="DJ288" s="142"/>
      <c r="DK288" s="142"/>
      <c r="DL288" s="142"/>
      <c r="DM288" s="142"/>
      <c r="DN288" s="142"/>
      <c r="DO288" s="142"/>
      <c r="DP288" s="142"/>
      <c r="DQ288" s="142"/>
      <c r="DR288" s="142"/>
      <c r="DS288" s="142"/>
      <c r="DT288" s="142"/>
      <c r="DU288" s="142"/>
      <c r="DV288" s="142"/>
      <c r="DW288" s="142"/>
      <c r="DX288" s="142"/>
      <c r="DY288" s="142"/>
      <c r="DZ288" s="142"/>
      <c r="EA288" s="142"/>
      <c r="EB288" s="142"/>
      <c r="EC288" s="142"/>
      <c r="ED288" s="142"/>
      <c r="EE288" s="142"/>
      <c r="EF288" s="142"/>
      <c r="EG288" s="142"/>
      <c r="EH288" s="142"/>
      <c r="EI288" s="142"/>
      <c r="EJ288" s="142"/>
      <c r="EK288" s="142"/>
      <c r="EL288" s="142"/>
      <c r="EM288" s="142"/>
      <c r="EN288" s="142"/>
      <c r="EO288" s="142"/>
      <c r="EP288" s="142"/>
      <c r="EQ288" s="142"/>
      <c r="ER288" s="142"/>
      <c r="ES288" s="142"/>
      <c r="ET288" s="142"/>
      <c r="EU288" s="142"/>
      <c r="EV288" s="142"/>
      <c r="EW288" s="142"/>
      <c r="EX288" s="142"/>
      <c r="EY288" s="142"/>
      <c r="EZ288" s="142"/>
    </row>
    <row r="289" spans="2:156" s="156" customFormat="1" x14ac:dyDescent="0.2">
      <c r="B289" s="135"/>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c r="AN289" s="142"/>
      <c r="AO289" s="142"/>
      <c r="AP289" s="142"/>
      <c r="AQ289" s="142"/>
      <c r="AR289" s="142"/>
      <c r="AS289" s="142"/>
      <c r="AT289" s="142"/>
      <c r="AU289" s="142"/>
      <c r="AV289" s="142"/>
      <c r="AW289" s="142"/>
      <c r="AX289" s="142"/>
      <c r="AY289" s="142"/>
      <c r="AZ289" s="142"/>
      <c r="BA289" s="142"/>
      <c r="BB289" s="142"/>
      <c r="BC289" s="142"/>
      <c r="BD289" s="142"/>
      <c r="BE289" s="142"/>
      <c r="BF289" s="142"/>
      <c r="BG289" s="142"/>
      <c r="BH289" s="142"/>
      <c r="BI289" s="142"/>
      <c r="BJ289" s="142"/>
      <c r="BK289" s="142"/>
      <c r="BL289" s="142"/>
      <c r="BM289" s="142"/>
      <c r="BN289" s="142"/>
      <c r="BO289" s="142"/>
      <c r="BP289" s="142"/>
      <c r="BQ289" s="142"/>
      <c r="BR289" s="142"/>
      <c r="BS289" s="142"/>
      <c r="BT289" s="142"/>
      <c r="BU289" s="142"/>
      <c r="BV289" s="142"/>
      <c r="BW289" s="142"/>
      <c r="BX289" s="142"/>
      <c r="BY289" s="142"/>
      <c r="BZ289" s="142"/>
      <c r="CA289" s="142"/>
      <c r="CB289" s="142"/>
      <c r="CC289" s="142"/>
      <c r="CD289" s="142"/>
      <c r="CE289" s="142"/>
      <c r="CF289" s="142"/>
      <c r="CG289" s="142"/>
      <c r="CH289" s="142"/>
      <c r="CI289" s="142"/>
      <c r="CJ289" s="142"/>
      <c r="CK289" s="142"/>
      <c r="CL289" s="142"/>
      <c r="CM289" s="142"/>
      <c r="CN289" s="142"/>
      <c r="CO289" s="142"/>
      <c r="CP289" s="142"/>
      <c r="CQ289" s="142"/>
      <c r="CR289" s="142"/>
      <c r="CS289" s="142"/>
      <c r="CT289" s="142"/>
      <c r="CU289" s="142"/>
      <c r="CV289" s="142"/>
      <c r="CW289" s="142"/>
      <c r="CX289" s="142"/>
      <c r="CY289" s="142"/>
      <c r="CZ289" s="142"/>
      <c r="DA289" s="142"/>
      <c r="DB289" s="142"/>
      <c r="DC289" s="142"/>
      <c r="DD289" s="142"/>
      <c r="DE289" s="142"/>
      <c r="DF289" s="142"/>
      <c r="DG289" s="142"/>
      <c r="DH289" s="142"/>
      <c r="DI289" s="142"/>
      <c r="DJ289" s="142"/>
      <c r="DK289" s="142"/>
      <c r="DL289" s="142"/>
      <c r="DM289" s="142"/>
      <c r="DN289" s="142"/>
      <c r="DO289" s="142"/>
      <c r="DP289" s="142"/>
      <c r="DQ289" s="142"/>
      <c r="DR289" s="142"/>
      <c r="DS289" s="142"/>
      <c r="DT289" s="142"/>
      <c r="DU289" s="142"/>
      <c r="DV289" s="142"/>
      <c r="DW289" s="142"/>
      <c r="DX289" s="142"/>
      <c r="DY289" s="142"/>
      <c r="DZ289" s="142"/>
      <c r="EA289" s="142"/>
      <c r="EB289" s="142"/>
      <c r="EC289" s="142"/>
      <c r="ED289" s="142"/>
      <c r="EE289" s="142"/>
      <c r="EF289" s="142"/>
      <c r="EG289" s="142"/>
      <c r="EH289" s="142"/>
      <c r="EI289" s="142"/>
      <c r="EJ289" s="142"/>
      <c r="EK289" s="142"/>
      <c r="EL289" s="142"/>
      <c r="EM289" s="142"/>
      <c r="EN289" s="142"/>
      <c r="EO289" s="142"/>
      <c r="EP289" s="142"/>
      <c r="EQ289" s="142"/>
      <c r="ER289" s="142"/>
      <c r="ES289" s="142"/>
      <c r="ET289" s="142"/>
      <c r="EU289" s="142"/>
      <c r="EV289" s="142"/>
      <c r="EW289" s="142"/>
      <c r="EX289" s="142"/>
      <c r="EY289" s="142"/>
      <c r="EZ289" s="142"/>
    </row>
    <row r="290" spans="2:156" s="156" customFormat="1" x14ac:dyDescent="0.2">
      <c r="B290" s="135"/>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c r="AN290" s="142"/>
      <c r="AO290" s="142"/>
      <c r="AP290" s="142"/>
      <c r="AQ290" s="142"/>
      <c r="AR290" s="142"/>
      <c r="AS290" s="142"/>
      <c r="AT290" s="142"/>
      <c r="AU290" s="142"/>
      <c r="AV290" s="142"/>
      <c r="AW290" s="142"/>
      <c r="AX290" s="142"/>
      <c r="AY290" s="142"/>
      <c r="AZ290" s="142"/>
      <c r="BA290" s="142"/>
      <c r="BB290" s="142"/>
      <c r="BC290" s="142"/>
      <c r="BD290" s="142"/>
      <c r="BE290" s="142"/>
      <c r="BF290" s="142"/>
      <c r="BG290" s="142"/>
      <c r="BH290" s="142"/>
      <c r="BI290" s="142"/>
      <c r="BJ290" s="142"/>
      <c r="BK290" s="142"/>
      <c r="BL290" s="142"/>
      <c r="BM290" s="142"/>
      <c r="BN290" s="142"/>
      <c r="BO290" s="142"/>
      <c r="BP290" s="142"/>
      <c r="BQ290" s="142"/>
      <c r="BR290" s="142"/>
      <c r="BS290" s="142"/>
      <c r="BT290" s="142"/>
      <c r="BU290" s="142"/>
      <c r="BV290" s="142"/>
      <c r="BW290" s="142"/>
      <c r="BX290" s="142"/>
      <c r="BY290" s="142"/>
      <c r="BZ290" s="142"/>
      <c r="CA290" s="142"/>
      <c r="CB290" s="142"/>
      <c r="CC290" s="142"/>
      <c r="CD290" s="142"/>
      <c r="CE290" s="142"/>
      <c r="CF290" s="142"/>
      <c r="CG290" s="142"/>
      <c r="CH290" s="142"/>
      <c r="CI290" s="142"/>
      <c r="CJ290" s="142"/>
      <c r="CK290" s="142"/>
      <c r="CL290" s="142"/>
      <c r="CM290" s="142"/>
      <c r="CN290" s="142"/>
      <c r="CO290" s="142"/>
      <c r="CP290" s="142"/>
      <c r="CQ290" s="142"/>
      <c r="CR290" s="142"/>
      <c r="CS290" s="142"/>
      <c r="CT290" s="142"/>
      <c r="CU290" s="142"/>
      <c r="CV290" s="142"/>
      <c r="CW290" s="142"/>
      <c r="CX290" s="142"/>
      <c r="CY290" s="142"/>
      <c r="CZ290" s="142"/>
      <c r="DA290" s="142"/>
      <c r="DB290" s="142"/>
      <c r="DC290" s="142"/>
      <c r="DD290" s="142"/>
      <c r="DE290" s="142"/>
      <c r="DF290" s="142"/>
      <c r="DG290" s="142"/>
      <c r="DH290" s="142"/>
      <c r="DI290" s="142"/>
      <c r="DJ290" s="142"/>
      <c r="DK290" s="142"/>
      <c r="DL290" s="142"/>
      <c r="DM290" s="142"/>
      <c r="DN290" s="142"/>
      <c r="DO290" s="142"/>
      <c r="DP290" s="142"/>
      <c r="DQ290" s="142"/>
      <c r="DR290" s="142"/>
      <c r="DS290" s="142"/>
      <c r="DT290" s="142"/>
      <c r="DU290" s="142"/>
      <c r="DV290" s="142"/>
      <c r="DW290" s="142"/>
      <c r="DX290" s="142"/>
      <c r="DY290" s="142"/>
      <c r="DZ290" s="142"/>
      <c r="EA290" s="142"/>
      <c r="EB290" s="142"/>
      <c r="EC290" s="142"/>
      <c r="ED290" s="142"/>
      <c r="EE290" s="142"/>
      <c r="EF290" s="142"/>
      <c r="EG290" s="142"/>
      <c r="EH290" s="142"/>
      <c r="EI290" s="142"/>
      <c r="EJ290" s="142"/>
      <c r="EK290" s="142"/>
      <c r="EL290" s="142"/>
      <c r="EM290" s="142"/>
      <c r="EN290" s="142"/>
      <c r="EO290" s="142"/>
      <c r="EP290" s="142"/>
      <c r="EQ290" s="142"/>
      <c r="ER290" s="142"/>
      <c r="ES290" s="142"/>
      <c r="ET290" s="142"/>
      <c r="EU290" s="142"/>
      <c r="EV290" s="142"/>
      <c r="EW290" s="142"/>
      <c r="EX290" s="142"/>
      <c r="EY290" s="142"/>
      <c r="EZ290" s="142"/>
    </row>
    <row r="291" spans="2:156" s="156" customFormat="1" x14ac:dyDescent="0.2">
      <c r="B291" s="135"/>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c r="AN291" s="142"/>
      <c r="AO291" s="142"/>
      <c r="AP291" s="142"/>
      <c r="AQ291" s="142"/>
      <c r="AR291" s="142"/>
      <c r="AS291" s="142"/>
      <c r="AT291" s="142"/>
      <c r="AU291" s="142"/>
      <c r="AV291" s="142"/>
      <c r="AW291" s="142"/>
      <c r="AX291" s="142"/>
      <c r="AY291" s="142"/>
      <c r="AZ291" s="142"/>
      <c r="BA291" s="142"/>
      <c r="BB291" s="142"/>
      <c r="BC291" s="142"/>
      <c r="BD291" s="142"/>
      <c r="BE291" s="142"/>
      <c r="BF291" s="142"/>
      <c r="BG291" s="142"/>
      <c r="BH291" s="142"/>
      <c r="BI291" s="142"/>
      <c r="BJ291" s="142"/>
      <c r="BK291" s="142"/>
      <c r="BL291" s="142"/>
      <c r="BM291" s="142"/>
      <c r="BN291" s="142"/>
      <c r="BO291" s="142"/>
      <c r="BP291" s="142"/>
      <c r="BQ291" s="142"/>
      <c r="BR291" s="142"/>
      <c r="BS291" s="142"/>
      <c r="BT291" s="142"/>
      <c r="BU291" s="142"/>
      <c r="BV291" s="142"/>
      <c r="BW291" s="142"/>
      <c r="BX291" s="142"/>
      <c r="BY291" s="142"/>
      <c r="BZ291" s="142"/>
      <c r="CA291" s="142"/>
      <c r="CB291" s="142"/>
      <c r="CC291" s="142"/>
      <c r="CD291" s="142"/>
      <c r="CE291" s="142"/>
      <c r="CF291" s="142"/>
      <c r="CG291" s="142"/>
      <c r="CH291" s="142"/>
      <c r="CI291" s="142"/>
      <c r="CJ291" s="142"/>
      <c r="CK291" s="142"/>
      <c r="CL291" s="142"/>
      <c r="CM291" s="142"/>
      <c r="CN291" s="142"/>
      <c r="CO291" s="142"/>
      <c r="CP291" s="142"/>
      <c r="CQ291" s="142"/>
      <c r="CR291" s="142"/>
      <c r="CS291" s="142"/>
      <c r="CT291" s="142"/>
      <c r="CU291" s="142"/>
      <c r="CV291" s="142"/>
      <c r="CW291" s="142"/>
      <c r="CX291" s="142"/>
      <c r="CY291" s="142"/>
      <c r="CZ291" s="142"/>
      <c r="DA291" s="142"/>
      <c r="DB291" s="142"/>
      <c r="DC291" s="142"/>
      <c r="DD291" s="142"/>
      <c r="DE291" s="142"/>
      <c r="DF291" s="142"/>
      <c r="DG291" s="142"/>
      <c r="DH291" s="142"/>
      <c r="DI291" s="142"/>
      <c r="DJ291" s="142"/>
      <c r="DK291" s="142"/>
      <c r="DL291" s="142"/>
      <c r="DM291" s="142"/>
      <c r="DN291" s="142"/>
      <c r="DO291" s="142"/>
      <c r="DP291" s="142"/>
      <c r="DQ291" s="142"/>
      <c r="DR291" s="142"/>
      <c r="DS291" s="142"/>
      <c r="DT291" s="142"/>
      <c r="DU291" s="142"/>
      <c r="DV291" s="142"/>
      <c r="DW291" s="142"/>
      <c r="DX291" s="142"/>
      <c r="DY291" s="142"/>
      <c r="DZ291" s="142"/>
      <c r="EA291" s="142"/>
      <c r="EB291" s="142"/>
      <c r="EC291" s="142"/>
      <c r="ED291" s="142"/>
      <c r="EE291" s="142"/>
      <c r="EF291" s="142"/>
      <c r="EG291" s="142"/>
      <c r="EH291" s="142"/>
      <c r="EI291" s="142"/>
      <c r="EJ291" s="142"/>
      <c r="EK291" s="142"/>
      <c r="EL291" s="142"/>
      <c r="EM291" s="142"/>
      <c r="EN291" s="142"/>
      <c r="EO291" s="142"/>
      <c r="EP291" s="142"/>
      <c r="EQ291" s="142"/>
      <c r="ER291" s="142"/>
      <c r="ES291" s="142"/>
      <c r="ET291" s="142"/>
      <c r="EU291" s="142"/>
      <c r="EV291" s="142"/>
      <c r="EW291" s="142"/>
      <c r="EX291" s="142"/>
      <c r="EY291" s="142"/>
      <c r="EZ291" s="142"/>
    </row>
    <row r="292" spans="2:156" s="156" customFormat="1" x14ac:dyDescent="0.2">
      <c r="B292" s="135"/>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c r="AN292" s="142"/>
      <c r="AO292" s="142"/>
      <c r="AP292" s="142"/>
      <c r="AQ292" s="142"/>
      <c r="AR292" s="142"/>
      <c r="AS292" s="142"/>
      <c r="AT292" s="142"/>
      <c r="AU292" s="142"/>
      <c r="AV292" s="142"/>
      <c r="AW292" s="142"/>
      <c r="AX292" s="142"/>
      <c r="AY292" s="142"/>
      <c r="AZ292" s="142"/>
      <c r="BA292" s="142"/>
      <c r="BB292" s="142"/>
      <c r="BC292" s="142"/>
      <c r="BD292" s="142"/>
      <c r="BE292" s="142"/>
      <c r="BF292" s="142"/>
      <c r="BG292" s="142"/>
      <c r="BH292" s="142"/>
      <c r="BI292" s="142"/>
      <c r="BJ292" s="142"/>
      <c r="BK292" s="142"/>
      <c r="BL292" s="142"/>
      <c r="BM292" s="142"/>
      <c r="BN292" s="142"/>
      <c r="BO292" s="142"/>
      <c r="BP292" s="142"/>
      <c r="BQ292" s="142"/>
      <c r="BR292" s="142"/>
      <c r="BS292" s="142"/>
      <c r="BT292" s="142"/>
      <c r="BU292" s="142"/>
      <c r="BV292" s="142"/>
      <c r="BW292" s="142"/>
      <c r="BX292" s="142"/>
      <c r="BY292" s="142"/>
      <c r="BZ292" s="142"/>
      <c r="CA292" s="142"/>
      <c r="CB292" s="142"/>
      <c r="CC292" s="142"/>
      <c r="CD292" s="142"/>
      <c r="CE292" s="142"/>
      <c r="CF292" s="142"/>
      <c r="CG292" s="142"/>
      <c r="CH292" s="142"/>
      <c r="CI292" s="142"/>
      <c r="CJ292" s="142"/>
      <c r="CK292" s="142"/>
      <c r="CL292" s="142"/>
      <c r="CM292" s="142"/>
      <c r="CN292" s="142"/>
      <c r="CO292" s="142"/>
      <c r="CP292" s="142"/>
      <c r="CQ292" s="142"/>
      <c r="CR292" s="142"/>
      <c r="CS292" s="142"/>
      <c r="CT292" s="142"/>
      <c r="CU292" s="142"/>
      <c r="CV292" s="142"/>
      <c r="CW292" s="142"/>
      <c r="CX292" s="142"/>
      <c r="CY292" s="142"/>
      <c r="CZ292" s="142"/>
      <c r="DA292" s="142"/>
      <c r="DB292" s="142"/>
      <c r="DC292" s="142"/>
      <c r="DD292" s="142"/>
      <c r="DE292" s="142"/>
      <c r="DF292" s="142"/>
      <c r="DG292" s="142"/>
      <c r="DH292" s="142"/>
      <c r="DI292" s="142"/>
      <c r="DJ292" s="142"/>
      <c r="DK292" s="142"/>
      <c r="DL292" s="142"/>
      <c r="DM292" s="142"/>
      <c r="DN292" s="142"/>
      <c r="DO292" s="142"/>
      <c r="DP292" s="142"/>
      <c r="DQ292" s="142"/>
      <c r="DR292" s="142"/>
      <c r="DS292" s="142"/>
      <c r="DT292" s="142"/>
      <c r="DU292" s="142"/>
      <c r="DV292" s="142"/>
      <c r="DW292" s="142"/>
      <c r="DX292" s="142"/>
      <c r="DY292" s="142"/>
      <c r="DZ292" s="142"/>
      <c r="EA292" s="142"/>
      <c r="EB292" s="142"/>
      <c r="EC292" s="142"/>
      <c r="ED292" s="142"/>
      <c r="EE292" s="142"/>
      <c r="EF292" s="142"/>
      <c r="EG292" s="142"/>
      <c r="EH292" s="142"/>
      <c r="EI292" s="142"/>
      <c r="EJ292" s="142"/>
      <c r="EK292" s="142"/>
      <c r="EL292" s="142"/>
      <c r="EM292" s="142"/>
      <c r="EN292" s="142"/>
      <c r="EO292" s="142"/>
      <c r="EP292" s="142"/>
      <c r="EQ292" s="142"/>
      <c r="ER292" s="142"/>
      <c r="ES292" s="142"/>
      <c r="ET292" s="142"/>
      <c r="EU292" s="142"/>
      <c r="EV292" s="142"/>
      <c r="EW292" s="142"/>
      <c r="EX292" s="142"/>
      <c r="EY292" s="142"/>
      <c r="EZ292" s="142"/>
    </row>
    <row r="293" spans="2:156" s="156" customFormat="1" x14ac:dyDescent="0.2">
      <c r="B293" s="135"/>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c r="AN293" s="142"/>
      <c r="AO293" s="142"/>
      <c r="AP293" s="142"/>
      <c r="AQ293" s="142"/>
      <c r="AR293" s="142"/>
      <c r="AS293" s="142"/>
      <c r="AT293" s="142"/>
      <c r="AU293" s="142"/>
      <c r="AV293" s="142"/>
      <c r="AW293" s="142"/>
      <c r="AX293" s="142"/>
      <c r="AY293" s="142"/>
      <c r="AZ293" s="142"/>
      <c r="BA293" s="142"/>
      <c r="BB293" s="142"/>
      <c r="BC293" s="142"/>
      <c r="BD293" s="142"/>
      <c r="BE293" s="142"/>
      <c r="BF293" s="142"/>
      <c r="BG293" s="142"/>
      <c r="BH293" s="142"/>
      <c r="BI293" s="142"/>
      <c r="BJ293" s="142"/>
      <c r="BK293" s="142"/>
      <c r="BL293" s="142"/>
      <c r="BM293" s="142"/>
      <c r="BN293" s="142"/>
      <c r="BO293" s="142"/>
      <c r="BP293" s="142"/>
      <c r="BQ293" s="142"/>
      <c r="BR293" s="142"/>
      <c r="BS293" s="142"/>
      <c r="BT293" s="142"/>
      <c r="BU293" s="142"/>
      <c r="BV293" s="142"/>
      <c r="BW293" s="142"/>
      <c r="BX293" s="142"/>
      <c r="BY293" s="142"/>
      <c r="BZ293" s="142"/>
      <c r="CA293" s="142"/>
      <c r="CB293" s="142"/>
      <c r="CC293" s="142"/>
      <c r="CD293" s="142"/>
      <c r="CE293" s="142"/>
      <c r="CF293" s="142"/>
      <c r="CG293" s="142"/>
      <c r="CH293" s="142"/>
      <c r="CI293" s="142"/>
      <c r="CJ293" s="142"/>
      <c r="CK293" s="142"/>
      <c r="CL293" s="142"/>
      <c r="CM293" s="142"/>
      <c r="CN293" s="142"/>
      <c r="CO293" s="142"/>
      <c r="CP293" s="142"/>
      <c r="CQ293" s="142"/>
      <c r="CR293" s="142"/>
      <c r="CS293" s="142"/>
      <c r="CT293" s="142"/>
      <c r="CU293" s="142"/>
      <c r="CV293" s="142"/>
      <c r="CW293" s="142"/>
      <c r="CX293" s="142"/>
      <c r="CY293" s="142"/>
      <c r="CZ293" s="142"/>
      <c r="DA293" s="142"/>
      <c r="DB293" s="142"/>
      <c r="DC293" s="142"/>
      <c r="DD293" s="142"/>
      <c r="DE293" s="142"/>
      <c r="DF293" s="142"/>
      <c r="DG293" s="142"/>
      <c r="DH293" s="142"/>
      <c r="DI293" s="142"/>
      <c r="DJ293" s="142"/>
      <c r="DK293" s="142"/>
      <c r="DL293" s="142"/>
      <c r="DM293" s="142"/>
      <c r="DN293" s="142"/>
      <c r="DO293" s="142"/>
      <c r="DP293" s="142"/>
      <c r="DQ293" s="142"/>
      <c r="DR293" s="142"/>
      <c r="DS293" s="142"/>
      <c r="DT293" s="142"/>
      <c r="DU293" s="142"/>
      <c r="DV293" s="142"/>
      <c r="DW293" s="142"/>
      <c r="DX293" s="142"/>
      <c r="DY293" s="142"/>
      <c r="DZ293" s="142"/>
      <c r="EA293" s="142"/>
      <c r="EB293" s="142"/>
      <c r="EC293" s="142"/>
      <c r="ED293" s="142"/>
      <c r="EE293" s="142"/>
      <c r="EF293" s="142"/>
      <c r="EG293" s="142"/>
      <c r="EH293" s="142"/>
      <c r="EI293" s="142"/>
      <c r="EJ293" s="142"/>
      <c r="EK293" s="142"/>
      <c r="EL293" s="142"/>
      <c r="EM293" s="142"/>
      <c r="EN293" s="142"/>
      <c r="EO293" s="142"/>
      <c r="EP293" s="142"/>
      <c r="EQ293" s="142"/>
      <c r="ER293" s="142"/>
      <c r="ES293" s="142"/>
      <c r="ET293" s="142"/>
      <c r="EU293" s="142"/>
      <c r="EV293" s="142"/>
      <c r="EW293" s="142"/>
      <c r="EX293" s="142"/>
      <c r="EY293" s="142"/>
      <c r="EZ293" s="142"/>
    </row>
    <row r="294" spans="2:156" s="156" customFormat="1" x14ac:dyDescent="0.2">
      <c r="B294" s="135"/>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c r="AN294" s="142"/>
      <c r="AO294" s="142"/>
      <c r="AP294" s="142"/>
      <c r="AQ294" s="142"/>
      <c r="AR294" s="142"/>
      <c r="AS294" s="142"/>
      <c r="AT294" s="142"/>
      <c r="AU294" s="142"/>
      <c r="AV294" s="142"/>
      <c r="AW294" s="142"/>
      <c r="AX294" s="142"/>
      <c r="AY294" s="142"/>
      <c r="AZ294" s="142"/>
      <c r="BA294" s="142"/>
      <c r="BB294" s="142"/>
      <c r="BC294" s="142"/>
      <c r="BD294" s="142"/>
      <c r="BE294" s="142"/>
      <c r="BF294" s="142"/>
      <c r="BG294" s="142"/>
      <c r="BH294" s="142"/>
      <c r="BI294" s="142"/>
      <c r="BJ294" s="142"/>
      <c r="BK294" s="142"/>
      <c r="BL294" s="142"/>
      <c r="BM294" s="142"/>
      <c r="BN294" s="142"/>
      <c r="BO294" s="142"/>
      <c r="BP294" s="142"/>
      <c r="BQ294" s="142"/>
      <c r="BR294" s="142"/>
      <c r="BS294" s="142"/>
      <c r="BT294" s="142"/>
      <c r="BU294" s="142"/>
      <c r="BV294" s="142"/>
      <c r="BW294" s="142"/>
      <c r="BX294" s="142"/>
      <c r="BY294" s="142"/>
      <c r="BZ294" s="142"/>
      <c r="CA294" s="142"/>
      <c r="CB294" s="142"/>
      <c r="CC294" s="142"/>
      <c r="CD294" s="142"/>
      <c r="CE294" s="142"/>
      <c r="CF294" s="142"/>
      <c r="CG294" s="142"/>
      <c r="CH294" s="142"/>
      <c r="CI294" s="142"/>
      <c r="CJ294" s="142"/>
      <c r="CK294" s="142"/>
      <c r="CL294" s="142"/>
      <c r="CM294" s="142"/>
      <c r="CN294" s="142"/>
      <c r="CO294" s="142"/>
      <c r="CP294" s="142"/>
      <c r="CQ294" s="142"/>
      <c r="CR294" s="142"/>
      <c r="CS294" s="142"/>
      <c r="CT294" s="142"/>
      <c r="CU294" s="142"/>
      <c r="CV294" s="142"/>
      <c r="CW294" s="142"/>
      <c r="CX294" s="142"/>
      <c r="CY294" s="142"/>
      <c r="CZ294" s="142"/>
      <c r="DA294" s="142"/>
      <c r="DB294" s="142"/>
      <c r="DC294" s="142"/>
      <c r="DD294" s="142"/>
      <c r="DE294" s="142"/>
      <c r="DF294" s="142"/>
      <c r="DG294" s="142"/>
      <c r="DH294" s="142"/>
      <c r="DI294" s="142"/>
      <c r="DJ294" s="142"/>
      <c r="DK294" s="142"/>
      <c r="DL294" s="142"/>
      <c r="DM294" s="142"/>
      <c r="DN294" s="142"/>
      <c r="DO294" s="142"/>
      <c r="DP294" s="142"/>
      <c r="DQ294" s="142"/>
      <c r="DR294" s="142"/>
      <c r="DS294" s="142"/>
      <c r="DT294" s="142"/>
      <c r="DU294" s="142"/>
      <c r="DV294" s="142"/>
      <c r="DW294" s="142"/>
      <c r="DX294" s="142"/>
      <c r="DY294" s="142"/>
      <c r="DZ294" s="142"/>
      <c r="EA294" s="142"/>
      <c r="EB294" s="142"/>
      <c r="EC294" s="142"/>
      <c r="ED294" s="142"/>
      <c r="EE294" s="142"/>
      <c r="EF294" s="142"/>
      <c r="EG294" s="142"/>
      <c r="EH294" s="142"/>
      <c r="EI294" s="142"/>
      <c r="EJ294" s="142"/>
      <c r="EK294" s="142"/>
      <c r="EL294" s="142"/>
      <c r="EM294" s="142"/>
      <c r="EN294" s="142"/>
      <c r="EO294" s="142"/>
      <c r="EP294" s="142"/>
      <c r="EQ294" s="142"/>
      <c r="ER294" s="142"/>
      <c r="ES294" s="142"/>
      <c r="ET294" s="142"/>
      <c r="EU294" s="142"/>
      <c r="EV294" s="142"/>
      <c r="EW294" s="142"/>
      <c r="EX294" s="142"/>
      <c r="EY294" s="142"/>
      <c r="EZ294" s="142"/>
    </row>
    <row r="295" spans="2:156" s="156" customFormat="1" x14ac:dyDescent="0.2">
      <c r="B295" s="135"/>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c r="AN295" s="142"/>
      <c r="AO295" s="142"/>
      <c r="AP295" s="142"/>
      <c r="AQ295" s="142"/>
      <c r="AR295" s="142"/>
      <c r="AS295" s="142"/>
      <c r="AT295" s="142"/>
      <c r="AU295" s="142"/>
      <c r="AV295" s="142"/>
      <c r="AW295" s="142"/>
      <c r="AX295" s="142"/>
      <c r="AY295" s="142"/>
      <c r="AZ295" s="142"/>
      <c r="BA295" s="142"/>
      <c r="BB295" s="142"/>
      <c r="BC295" s="142"/>
      <c r="BD295" s="142"/>
      <c r="BE295" s="142"/>
      <c r="BF295" s="142"/>
      <c r="BG295" s="142"/>
      <c r="BH295" s="142"/>
      <c r="BI295" s="142"/>
      <c r="BJ295" s="142"/>
      <c r="BK295" s="142"/>
      <c r="BL295" s="142"/>
      <c r="BM295" s="142"/>
      <c r="BN295" s="142"/>
      <c r="BO295" s="142"/>
      <c r="BP295" s="142"/>
      <c r="BQ295" s="142"/>
      <c r="BR295" s="142"/>
      <c r="BS295" s="142"/>
      <c r="BT295" s="142"/>
      <c r="BU295" s="142"/>
      <c r="BV295" s="142"/>
      <c r="BW295" s="142"/>
      <c r="BX295" s="142"/>
      <c r="BY295" s="142"/>
      <c r="BZ295" s="142"/>
      <c r="CA295" s="142"/>
      <c r="CB295" s="142"/>
      <c r="CC295" s="142"/>
      <c r="CD295" s="142"/>
      <c r="CE295" s="142"/>
      <c r="CF295" s="142"/>
      <c r="CG295" s="142"/>
      <c r="CH295" s="142"/>
      <c r="CI295" s="142"/>
      <c r="CJ295" s="142"/>
      <c r="CK295" s="142"/>
      <c r="CL295" s="142"/>
      <c r="CM295" s="142"/>
      <c r="CN295" s="142"/>
      <c r="CO295" s="142"/>
      <c r="CP295" s="142"/>
      <c r="CQ295" s="142"/>
      <c r="CR295" s="142"/>
      <c r="CS295" s="142"/>
      <c r="CT295" s="142"/>
      <c r="CU295" s="142"/>
      <c r="CV295" s="142"/>
      <c r="CW295" s="142"/>
      <c r="CX295" s="142"/>
      <c r="CY295" s="142"/>
      <c r="CZ295" s="142"/>
      <c r="DA295" s="142"/>
      <c r="DB295" s="142"/>
      <c r="DC295" s="142"/>
      <c r="DD295" s="142"/>
      <c r="DE295" s="142"/>
      <c r="DF295" s="142"/>
      <c r="DG295" s="142"/>
      <c r="DH295" s="142"/>
      <c r="DI295" s="142"/>
      <c r="DJ295" s="142"/>
      <c r="DK295" s="142"/>
      <c r="DL295" s="142"/>
      <c r="DM295" s="142"/>
      <c r="DN295" s="142"/>
      <c r="DO295" s="142"/>
      <c r="DP295" s="142"/>
      <c r="DQ295" s="142"/>
      <c r="DR295" s="142"/>
      <c r="DS295" s="142"/>
      <c r="DT295" s="142"/>
      <c r="DU295" s="142"/>
      <c r="DV295" s="142"/>
      <c r="DW295" s="142"/>
      <c r="DX295" s="142"/>
      <c r="DY295" s="142"/>
      <c r="DZ295" s="142"/>
      <c r="EA295" s="142"/>
      <c r="EB295" s="142"/>
      <c r="EC295" s="142"/>
      <c r="ED295" s="142"/>
      <c r="EE295" s="142"/>
      <c r="EF295" s="142"/>
      <c r="EG295" s="142"/>
      <c r="EH295" s="142"/>
      <c r="EI295" s="142"/>
      <c r="EJ295" s="142"/>
      <c r="EK295" s="142"/>
      <c r="EL295" s="142"/>
      <c r="EM295" s="142"/>
      <c r="EN295" s="142"/>
      <c r="EO295" s="142"/>
      <c r="EP295" s="142"/>
      <c r="EQ295" s="142"/>
      <c r="ER295" s="142"/>
      <c r="ES295" s="142"/>
      <c r="ET295" s="142"/>
      <c r="EU295" s="142"/>
      <c r="EV295" s="142"/>
      <c r="EW295" s="142"/>
      <c r="EX295" s="142"/>
      <c r="EY295" s="142"/>
      <c r="EZ295" s="142"/>
    </row>
    <row r="296" spans="2:156" s="156" customFormat="1" x14ac:dyDescent="0.2">
      <c r="B296" s="135"/>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c r="AN296" s="142"/>
      <c r="AO296" s="142"/>
      <c r="AP296" s="142"/>
      <c r="AQ296" s="142"/>
      <c r="AR296" s="142"/>
      <c r="AS296" s="142"/>
      <c r="AT296" s="142"/>
      <c r="AU296" s="142"/>
      <c r="AV296" s="142"/>
      <c r="AW296" s="142"/>
      <c r="AX296" s="142"/>
      <c r="AY296" s="142"/>
      <c r="AZ296" s="142"/>
      <c r="BA296" s="142"/>
      <c r="BB296" s="142"/>
      <c r="BC296" s="142"/>
      <c r="BD296" s="142"/>
      <c r="BE296" s="142"/>
      <c r="BF296" s="142"/>
      <c r="BG296" s="142"/>
      <c r="BH296" s="142"/>
      <c r="BI296" s="142"/>
      <c r="BJ296" s="142"/>
      <c r="BK296" s="142"/>
      <c r="BL296" s="142"/>
      <c r="BM296" s="142"/>
      <c r="BN296" s="142"/>
      <c r="BO296" s="142"/>
      <c r="BP296" s="142"/>
      <c r="BQ296" s="142"/>
      <c r="BR296" s="142"/>
      <c r="BS296" s="142"/>
      <c r="BT296" s="142"/>
      <c r="BU296" s="142"/>
      <c r="BV296" s="142"/>
      <c r="BW296" s="142"/>
      <c r="BX296" s="142"/>
      <c r="BY296" s="142"/>
      <c r="BZ296" s="142"/>
      <c r="CA296" s="142"/>
      <c r="CB296" s="142"/>
      <c r="CC296" s="142"/>
      <c r="CD296" s="142"/>
      <c r="CE296" s="142"/>
      <c r="CF296" s="142"/>
      <c r="CG296" s="142"/>
      <c r="CH296" s="142"/>
      <c r="CI296" s="142"/>
      <c r="CJ296" s="142"/>
      <c r="CK296" s="142"/>
      <c r="CL296" s="142"/>
      <c r="CM296" s="142"/>
      <c r="CN296" s="142"/>
      <c r="CO296" s="142"/>
      <c r="CP296" s="142"/>
      <c r="CQ296" s="142"/>
      <c r="CR296" s="142"/>
      <c r="CS296" s="142"/>
      <c r="CT296" s="142"/>
      <c r="CU296" s="142"/>
      <c r="CV296" s="142"/>
      <c r="CW296" s="142"/>
      <c r="CX296" s="142"/>
      <c r="CY296" s="142"/>
      <c r="CZ296" s="142"/>
      <c r="DA296" s="142"/>
      <c r="DB296" s="142"/>
      <c r="DC296" s="142"/>
      <c r="DD296" s="142"/>
      <c r="DE296" s="142"/>
      <c r="DF296" s="142"/>
      <c r="DG296" s="142"/>
      <c r="DH296" s="142"/>
      <c r="DI296" s="142"/>
      <c r="DJ296" s="142"/>
      <c r="DK296" s="142"/>
      <c r="DL296" s="142"/>
      <c r="DM296" s="142"/>
      <c r="DN296" s="142"/>
      <c r="DO296" s="142"/>
      <c r="DP296" s="142"/>
      <c r="DQ296" s="142"/>
      <c r="DR296" s="142"/>
      <c r="DS296" s="142"/>
      <c r="DT296" s="142"/>
      <c r="DU296" s="142"/>
      <c r="DV296" s="142"/>
      <c r="DW296" s="142"/>
      <c r="DX296" s="142"/>
      <c r="DY296" s="142"/>
      <c r="DZ296" s="142"/>
      <c r="EA296" s="142"/>
      <c r="EB296" s="142"/>
      <c r="EC296" s="142"/>
      <c r="ED296" s="142"/>
      <c r="EE296" s="142"/>
      <c r="EF296" s="142"/>
      <c r="EG296" s="142"/>
      <c r="EH296" s="142"/>
      <c r="EI296" s="142"/>
      <c r="EJ296" s="142"/>
      <c r="EK296" s="142"/>
      <c r="EL296" s="142"/>
      <c r="EM296" s="142"/>
      <c r="EN296" s="142"/>
      <c r="EO296" s="142"/>
      <c r="EP296" s="142"/>
      <c r="EQ296" s="142"/>
      <c r="ER296" s="142"/>
      <c r="ES296" s="142"/>
      <c r="ET296" s="142"/>
      <c r="EU296" s="142"/>
      <c r="EV296" s="142"/>
      <c r="EW296" s="142"/>
      <c r="EX296" s="142"/>
      <c r="EY296" s="142"/>
      <c r="EZ296" s="142"/>
    </row>
    <row r="297" spans="2:156" s="156" customFormat="1" x14ac:dyDescent="0.2">
      <c r="B297" s="135"/>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c r="AN297" s="142"/>
      <c r="AO297" s="142"/>
      <c r="AP297" s="142"/>
      <c r="AQ297" s="142"/>
      <c r="AR297" s="142"/>
      <c r="AS297" s="142"/>
      <c r="AT297" s="142"/>
      <c r="AU297" s="142"/>
      <c r="AV297" s="142"/>
      <c r="AW297" s="142"/>
      <c r="AX297" s="142"/>
      <c r="AY297" s="142"/>
      <c r="AZ297" s="142"/>
      <c r="BA297" s="142"/>
      <c r="BB297" s="142"/>
      <c r="BC297" s="142"/>
      <c r="BD297" s="142"/>
      <c r="BE297" s="142"/>
      <c r="BF297" s="142"/>
      <c r="BG297" s="142"/>
      <c r="BH297" s="142"/>
      <c r="BI297" s="142"/>
      <c r="BJ297" s="142"/>
      <c r="BK297" s="142"/>
      <c r="BL297" s="142"/>
      <c r="BM297" s="142"/>
      <c r="BN297" s="142"/>
      <c r="BO297" s="142"/>
      <c r="BP297" s="142"/>
      <c r="BQ297" s="142"/>
      <c r="BR297" s="142"/>
      <c r="BS297" s="142"/>
      <c r="BT297" s="142"/>
      <c r="BU297" s="142"/>
      <c r="BV297" s="142"/>
      <c r="BW297" s="142"/>
      <c r="BX297" s="142"/>
      <c r="BY297" s="142"/>
      <c r="BZ297" s="142"/>
      <c r="CA297" s="142"/>
      <c r="CB297" s="142"/>
      <c r="CC297" s="142"/>
      <c r="CD297" s="142"/>
      <c r="CE297" s="142"/>
      <c r="CF297" s="142"/>
      <c r="CG297" s="142"/>
      <c r="CH297" s="142"/>
      <c r="CI297" s="142"/>
      <c r="CJ297" s="142"/>
      <c r="CK297" s="142"/>
      <c r="CL297" s="142"/>
      <c r="CM297" s="142"/>
      <c r="CN297" s="142"/>
      <c r="CO297" s="142"/>
      <c r="CP297" s="142"/>
      <c r="CQ297" s="142"/>
      <c r="CR297" s="142"/>
      <c r="CS297" s="142"/>
      <c r="CT297" s="142"/>
      <c r="CU297" s="142"/>
      <c r="CV297" s="142"/>
      <c r="CW297" s="142"/>
      <c r="CX297" s="142"/>
      <c r="CY297" s="142"/>
      <c r="CZ297" s="142"/>
      <c r="DA297" s="142"/>
      <c r="DB297" s="142"/>
      <c r="DC297" s="142"/>
      <c r="DD297" s="142"/>
      <c r="DE297" s="142"/>
      <c r="DF297" s="142"/>
      <c r="DG297" s="142"/>
      <c r="DH297" s="142"/>
      <c r="DI297" s="142"/>
      <c r="DJ297" s="142"/>
      <c r="DK297" s="142"/>
      <c r="DL297" s="142"/>
      <c r="DM297" s="142"/>
      <c r="DN297" s="142"/>
      <c r="DO297" s="142"/>
      <c r="DP297" s="142"/>
      <c r="DQ297" s="142"/>
      <c r="DR297" s="142"/>
      <c r="DS297" s="142"/>
      <c r="DT297" s="142"/>
      <c r="DU297" s="142"/>
      <c r="DV297" s="142"/>
      <c r="DW297" s="142"/>
      <c r="DX297" s="142"/>
      <c r="DY297" s="142"/>
      <c r="DZ297" s="142"/>
      <c r="EA297" s="142"/>
      <c r="EB297" s="142"/>
      <c r="EC297" s="142"/>
      <c r="ED297" s="142"/>
      <c r="EE297" s="142"/>
      <c r="EF297" s="142"/>
      <c r="EG297" s="142"/>
      <c r="EH297" s="142"/>
      <c r="EI297" s="142"/>
      <c r="EJ297" s="142"/>
      <c r="EK297" s="142"/>
      <c r="EL297" s="142"/>
      <c r="EM297" s="142"/>
      <c r="EN297" s="142"/>
      <c r="EO297" s="142"/>
      <c r="EP297" s="142"/>
      <c r="EQ297" s="142"/>
      <c r="ER297" s="142"/>
      <c r="ES297" s="142"/>
      <c r="ET297" s="142"/>
      <c r="EU297" s="142"/>
      <c r="EV297" s="142"/>
      <c r="EW297" s="142"/>
      <c r="EX297" s="142"/>
      <c r="EY297" s="142"/>
      <c r="EZ297" s="142"/>
    </row>
    <row r="298" spans="2:156" s="156" customFormat="1" x14ac:dyDescent="0.2">
      <c r="B298" s="135"/>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T298" s="142"/>
      <c r="AU298" s="142"/>
      <c r="AV298" s="142"/>
      <c r="AW298" s="142"/>
      <c r="AX298" s="142"/>
      <c r="AY298" s="142"/>
      <c r="AZ298" s="142"/>
      <c r="BA298" s="142"/>
      <c r="BB298" s="142"/>
      <c r="BC298" s="142"/>
      <c r="BD298" s="142"/>
      <c r="BE298" s="142"/>
      <c r="BF298" s="142"/>
      <c r="BG298" s="142"/>
      <c r="BH298" s="142"/>
      <c r="BI298" s="142"/>
      <c r="BJ298" s="142"/>
      <c r="BK298" s="142"/>
      <c r="BL298" s="142"/>
      <c r="BM298" s="142"/>
      <c r="BN298" s="142"/>
      <c r="BO298" s="142"/>
      <c r="BP298" s="142"/>
      <c r="BQ298" s="142"/>
      <c r="BR298" s="142"/>
      <c r="BS298" s="142"/>
      <c r="BT298" s="142"/>
      <c r="BU298" s="142"/>
      <c r="BV298" s="142"/>
      <c r="BW298" s="142"/>
      <c r="BX298" s="142"/>
      <c r="BY298" s="142"/>
      <c r="BZ298" s="142"/>
      <c r="CA298" s="142"/>
      <c r="CB298" s="142"/>
      <c r="CC298" s="142"/>
      <c r="CD298" s="142"/>
      <c r="CE298" s="142"/>
      <c r="CF298" s="142"/>
      <c r="CG298" s="142"/>
      <c r="CH298" s="142"/>
      <c r="CI298" s="142"/>
      <c r="CJ298" s="142"/>
      <c r="CK298" s="142"/>
      <c r="CL298" s="142"/>
      <c r="CM298" s="142"/>
      <c r="CN298" s="142"/>
      <c r="CO298" s="142"/>
      <c r="CP298" s="142"/>
      <c r="CQ298" s="142"/>
      <c r="CR298" s="142"/>
      <c r="CS298" s="142"/>
      <c r="CT298" s="142"/>
      <c r="CU298" s="142"/>
      <c r="CV298" s="142"/>
      <c r="CW298" s="142"/>
      <c r="CX298" s="142"/>
      <c r="CY298" s="142"/>
      <c r="CZ298" s="142"/>
      <c r="DA298" s="142"/>
      <c r="DB298" s="142"/>
      <c r="DC298" s="142"/>
      <c r="DD298" s="142"/>
      <c r="DE298" s="142"/>
      <c r="DF298" s="142"/>
      <c r="DG298" s="142"/>
      <c r="DH298" s="142"/>
      <c r="DI298" s="142"/>
      <c r="DJ298" s="142"/>
      <c r="DK298" s="142"/>
      <c r="DL298" s="142"/>
      <c r="DM298" s="142"/>
      <c r="DN298" s="142"/>
      <c r="DO298" s="142"/>
      <c r="DP298" s="142"/>
      <c r="DQ298" s="142"/>
      <c r="DR298" s="142"/>
      <c r="DS298" s="142"/>
      <c r="DT298" s="142"/>
      <c r="DU298" s="142"/>
      <c r="DV298" s="142"/>
      <c r="DW298" s="142"/>
      <c r="DX298" s="142"/>
      <c r="DY298" s="142"/>
      <c r="DZ298" s="142"/>
      <c r="EA298" s="142"/>
      <c r="EB298" s="142"/>
      <c r="EC298" s="142"/>
      <c r="ED298" s="142"/>
      <c r="EE298" s="142"/>
      <c r="EF298" s="142"/>
      <c r="EG298" s="142"/>
      <c r="EH298" s="142"/>
      <c r="EI298" s="142"/>
      <c r="EJ298" s="142"/>
      <c r="EK298" s="142"/>
      <c r="EL298" s="142"/>
      <c r="EM298" s="142"/>
      <c r="EN298" s="142"/>
      <c r="EO298" s="142"/>
      <c r="EP298" s="142"/>
      <c r="EQ298" s="142"/>
      <c r="ER298" s="142"/>
      <c r="ES298" s="142"/>
      <c r="ET298" s="142"/>
      <c r="EU298" s="142"/>
      <c r="EV298" s="142"/>
      <c r="EW298" s="142"/>
      <c r="EX298" s="142"/>
      <c r="EY298" s="142"/>
      <c r="EZ298" s="142"/>
    </row>
    <row r="299" spans="2:156" s="156" customFormat="1" x14ac:dyDescent="0.2">
      <c r="B299" s="135"/>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2"/>
      <c r="AI299" s="142"/>
      <c r="AJ299" s="142"/>
      <c r="AK299" s="142"/>
      <c r="AL299" s="142"/>
      <c r="AM299" s="142"/>
      <c r="AN299" s="142"/>
      <c r="AO299" s="142"/>
      <c r="AP299" s="142"/>
      <c r="AQ299" s="142"/>
      <c r="AR299" s="142"/>
      <c r="AS299" s="142"/>
      <c r="AT299" s="142"/>
      <c r="AU299" s="142"/>
      <c r="AV299" s="142"/>
      <c r="AW299" s="142"/>
      <c r="AX299" s="142"/>
      <c r="AY299" s="142"/>
      <c r="AZ299" s="142"/>
      <c r="BA299" s="142"/>
      <c r="BB299" s="142"/>
      <c r="BC299" s="142"/>
      <c r="BD299" s="142"/>
      <c r="BE299" s="142"/>
      <c r="BF299" s="142"/>
      <c r="BG299" s="142"/>
      <c r="BH299" s="142"/>
      <c r="BI299" s="142"/>
      <c r="BJ299" s="142"/>
      <c r="BK299" s="142"/>
      <c r="BL299" s="142"/>
      <c r="BM299" s="142"/>
      <c r="BN299" s="142"/>
      <c r="BO299" s="142"/>
      <c r="BP299" s="142"/>
      <c r="BQ299" s="142"/>
      <c r="BR299" s="142"/>
      <c r="BS299" s="142"/>
      <c r="BT299" s="142"/>
      <c r="BU299" s="142"/>
      <c r="BV299" s="142"/>
      <c r="BW299" s="142"/>
      <c r="BX299" s="142"/>
      <c r="BY299" s="142"/>
      <c r="BZ299" s="142"/>
      <c r="CA299" s="142"/>
      <c r="CB299" s="142"/>
      <c r="CC299" s="142"/>
      <c r="CD299" s="142"/>
      <c r="CE299" s="142"/>
      <c r="CF299" s="142"/>
      <c r="CG299" s="142"/>
      <c r="CH299" s="142"/>
      <c r="CI299" s="142"/>
      <c r="CJ299" s="142"/>
      <c r="CK299" s="142"/>
      <c r="CL299" s="142"/>
      <c r="CM299" s="142"/>
      <c r="CN299" s="142"/>
      <c r="CO299" s="142"/>
      <c r="CP299" s="142"/>
      <c r="CQ299" s="142"/>
      <c r="CR299" s="142"/>
      <c r="CS299" s="142"/>
      <c r="CT299" s="142"/>
      <c r="CU299" s="142"/>
      <c r="CV299" s="142"/>
      <c r="CW299" s="142"/>
      <c r="CX299" s="142"/>
      <c r="CY299" s="142"/>
      <c r="CZ299" s="142"/>
      <c r="DA299" s="142"/>
      <c r="DB299" s="142"/>
      <c r="DC299" s="142"/>
      <c r="DD299" s="142"/>
      <c r="DE299" s="142"/>
      <c r="DF299" s="142"/>
      <c r="DG299" s="142"/>
      <c r="DH299" s="142"/>
      <c r="DI299" s="142"/>
      <c r="DJ299" s="142"/>
      <c r="DK299" s="142"/>
      <c r="DL299" s="142"/>
      <c r="DM299" s="142"/>
      <c r="DN299" s="142"/>
      <c r="DO299" s="142"/>
      <c r="DP299" s="142"/>
      <c r="DQ299" s="142"/>
      <c r="DR299" s="142"/>
      <c r="DS299" s="142"/>
      <c r="DT299" s="142"/>
      <c r="DU299" s="142"/>
      <c r="DV299" s="142"/>
      <c r="DW299" s="142"/>
      <c r="DX299" s="142"/>
      <c r="DY299" s="142"/>
      <c r="DZ299" s="142"/>
      <c r="EA299" s="142"/>
      <c r="EB299" s="142"/>
      <c r="EC299" s="142"/>
      <c r="ED299" s="142"/>
      <c r="EE299" s="142"/>
      <c r="EF299" s="142"/>
      <c r="EG299" s="142"/>
      <c r="EH299" s="142"/>
      <c r="EI299" s="142"/>
      <c r="EJ299" s="142"/>
      <c r="EK299" s="142"/>
      <c r="EL299" s="142"/>
      <c r="EM299" s="142"/>
      <c r="EN299" s="142"/>
      <c r="EO299" s="142"/>
      <c r="EP299" s="142"/>
      <c r="EQ299" s="142"/>
      <c r="ER299" s="142"/>
      <c r="ES299" s="142"/>
      <c r="ET299" s="142"/>
      <c r="EU299" s="142"/>
      <c r="EV299" s="142"/>
      <c r="EW299" s="142"/>
      <c r="EX299" s="142"/>
      <c r="EY299" s="142"/>
      <c r="EZ299" s="142"/>
    </row>
    <row r="300" spans="2:156" s="156" customFormat="1" x14ac:dyDescent="0.2">
      <c r="B300" s="135"/>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c r="AN300" s="142"/>
      <c r="AO300" s="142"/>
      <c r="AP300" s="142"/>
      <c r="AQ300" s="142"/>
      <c r="AR300" s="142"/>
      <c r="AS300" s="142"/>
      <c r="AT300" s="142"/>
      <c r="AU300" s="142"/>
      <c r="AV300" s="142"/>
      <c r="AW300" s="142"/>
      <c r="AX300" s="142"/>
      <c r="AY300" s="142"/>
      <c r="AZ300" s="142"/>
      <c r="BA300" s="142"/>
      <c r="BB300" s="142"/>
      <c r="BC300" s="142"/>
      <c r="BD300" s="142"/>
      <c r="BE300" s="142"/>
      <c r="BF300" s="142"/>
      <c r="BG300" s="142"/>
      <c r="BH300" s="142"/>
      <c r="BI300" s="142"/>
      <c r="BJ300" s="142"/>
      <c r="BK300" s="142"/>
      <c r="BL300" s="142"/>
      <c r="BM300" s="142"/>
      <c r="BN300" s="142"/>
      <c r="BO300" s="142"/>
      <c r="BP300" s="142"/>
      <c r="BQ300" s="142"/>
      <c r="BR300" s="142"/>
      <c r="BS300" s="142"/>
      <c r="BT300" s="142"/>
      <c r="BU300" s="142"/>
      <c r="BV300" s="142"/>
      <c r="BW300" s="142"/>
      <c r="BX300" s="142"/>
      <c r="BY300" s="142"/>
      <c r="BZ300" s="142"/>
      <c r="CA300" s="142"/>
      <c r="CB300" s="142"/>
      <c r="CC300" s="142"/>
      <c r="CD300" s="142"/>
      <c r="CE300" s="142"/>
      <c r="CF300" s="142"/>
      <c r="CG300" s="142"/>
      <c r="CH300" s="142"/>
      <c r="CI300" s="142"/>
      <c r="CJ300" s="142"/>
      <c r="CK300" s="142"/>
      <c r="CL300" s="142"/>
      <c r="CM300" s="142"/>
      <c r="CN300" s="142"/>
      <c r="CO300" s="142"/>
      <c r="CP300" s="142"/>
      <c r="CQ300" s="142"/>
      <c r="CR300" s="142"/>
      <c r="CS300" s="142"/>
      <c r="CT300" s="142"/>
      <c r="CU300" s="142"/>
      <c r="CV300" s="142"/>
      <c r="CW300" s="142"/>
      <c r="CX300" s="142"/>
      <c r="CY300" s="142"/>
      <c r="CZ300" s="142"/>
      <c r="DA300" s="142"/>
      <c r="DB300" s="142"/>
      <c r="DC300" s="142"/>
      <c r="DD300" s="142"/>
      <c r="DE300" s="142"/>
      <c r="DF300" s="142"/>
      <c r="DG300" s="142"/>
      <c r="DH300" s="142"/>
      <c r="DI300" s="142"/>
      <c r="DJ300" s="142"/>
      <c r="DK300" s="142"/>
      <c r="DL300" s="142"/>
      <c r="DM300" s="142"/>
      <c r="DN300" s="142"/>
      <c r="DO300" s="142"/>
      <c r="DP300" s="142"/>
      <c r="DQ300" s="142"/>
      <c r="DR300" s="142"/>
      <c r="DS300" s="142"/>
      <c r="DT300" s="142"/>
      <c r="DU300" s="142"/>
      <c r="DV300" s="142"/>
      <c r="DW300" s="142"/>
      <c r="DX300" s="142"/>
      <c r="DY300" s="142"/>
      <c r="DZ300" s="142"/>
      <c r="EA300" s="142"/>
      <c r="EB300" s="142"/>
      <c r="EC300" s="142"/>
      <c r="ED300" s="142"/>
      <c r="EE300" s="142"/>
      <c r="EF300" s="142"/>
      <c r="EG300" s="142"/>
      <c r="EH300" s="142"/>
      <c r="EI300" s="142"/>
      <c r="EJ300" s="142"/>
      <c r="EK300" s="142"/>
      <c r="EL300" s="142"/>
      <c r="EM300" s="142"/>
      <c r="EN300" s="142"/>
      <c r="EO300" s="142"/>
      <c r="EP300" s="142"/>
      <c r="EQ300" s="142"/>
      <c r="ER300" s="142"/>
      <c r="ES300" s="142"/>
      <c r="ET300" s="142"/>
      <c r="EU300" s="142"/>
      <c r="EV300" s="142"/>
      <c r="EW300" s="142"/>
      <c r="EX300" s="142"/>
      <c r="EY300" s="142"/>
      <c r="EZ300" s="142"/>
    </row>
    <row r="301" spans="2:156" s="156" customFormat="1" x14ac:dyDescent="0.2">
      <c r="B301" s="135"/>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c r="AN301" s="142"/>
      <c r="AO301" s="142"/>
      <c r="AP301" s="142"/>
      <c r="AQ301" s="142"/>
      <c r="AR301" s="142"/>
      <c r="AS301" s="142"/>
      <c r="AT301" s="142"/>
      <c r="AU301" s="142"/>
      <c r="AV301" s="142"/>
      <c r="AW301" s="142"/>
      <c r="AX301" s="142"/>
      <c r="AY301" s="142"/>
      <c r="AZ301" s="142"/>
      <c r="BA301" s="142"/>
      <c r="BB301" s="142"/>
      <c r="BC301" s="142"/>
      <c r="BD301" s="142"/>
      <c r="BE301" s="142"/>
      <c r="BF301" s="142"/>
      <c r="BG301" s="142"/>
      <c r="BH301" s="142"/>
      <c r="BI301" s="142"/>
      <c r="BJ301" s="142"/>
      <c r="BK301" s="142"/>
      <c r="BL301" s="142"/>
      <c r="BM301" s="142"/>
      <c r="BN301" s="142"/>
      <c r="BO301" s="142"/>
      <c r="BP301" s="142"/>
      <c r="BQ301" s="142"/>
      <c r="BR301" s="142"/>
      <c r="BS301" s="142"/>
      <c r="BT301" s="142"/>
      <c r="BU301" s="142"/>
      <c r="BV301" s="142"/>
      <c r="BW301" s="142"/>
      <c r="BX301" s="142"/>
      <c r="BY301" s="142"/>
      <c r="BZ301" s="142"/>
      <c r="CA301" s="142"/>
      <c r="CB301" s="142"/>
      <c r="CC301" s="142"/>
      <c r="CD301" s="142"/>
      <c r="CE301" s="142"/>
      <c r="CF301" s="142"/>
      <c r="CG301" s="142"/>
      <c r="CH301" s="142"/>
      <c r="CI301" s="142"/>
      <c r="CJ301" s="142"/>
      <c r="CK301" s="142"/>
      <c r="CL301" s="142"/>
      <c r="CM301" s="142"/>
      <c r="CN301" s="142"/>
      <c r="CO301" s="142"/>
      <c r="CP301" s="142"/>
      <c r="CQ301" s="142"/>
      <c r="CR301" s="142"/>
      <c r="CS301" s="142"/>
      <c r="CT301" s="142"/>
      <c r="CU301" s="142"/>
      <c r="CV301" s="142"/>
      <c r="CW301" s="142"/>
      <c r="CX301" s="142"/>
      <c r="CY301" s="142"/>
      <c r="CZ301" s="142"/>
      <c r="DA301" s="142"/>
      <c r="DB301" s="142"/>
      <c r="DC301" s="142"/>
      <c r="DD301" s="142"/>
      <c r="DE301" s="142"/>
      <c r="DF301" s="142"/>
      <c r="DG301" s="142"/>
      <c r="DH301" s="142"/>
      <c r="DI301" s="142"/>
      <c r="DJ301" s="142"/>
      <c r="DK301" s="142"/>
      <c r="DL301" s="142"/>
      <c r="DM301" s="142"/>
      <c r="DN301" s="142"/>
      <c r="DO301" s="142"/>
      <c r="DP301" s="142"/>
      <c r="DQ301" s="142"/>
      <c r="DR301" s="142"/>
      <c r="DS301" s="142"/>
      <c r="DT301" s="142"/>
      <c r="DU301" s="142"/>
      <c r="DV301" s="142"/>
      <c r="DW301" s="142"/>
      <c r="DX301" s="142"/>
      <c r="DY301" s="142"/>
      <c r="DZ301" s="142"/>
      <c r="EA301" s="142"/>
      <c r="EB301" s="142"/>
      <c r="EC301" s="142"/>
      <c r="ED301" s="142"/>
      <c r="EE301" s="142"/>
      <c r="EF301" s="142"/>
      <c r="EG301" s="142"/>
      <c r="EH301" s="142"/>
      <c r="EI301" s="142"/>
      <c r="EJ301" s="142"/>
      <c r="EK301" s="142"/>
      <c r="EL301" s="142"/>
      <c r="EM301" s="142"/>
      <c r="EN301" s="142"/>
      <c r="EO301" s="142"/>
      <c r="EP301" s="142"/>
      <c r="EQ301" s="142"/>
      <c r="ER301" s="142"/>
      <c r="ES301" s="142"/>
      <c r="ET301" s="142"/>
      <c r="EU301" s="142"/>
      <c r="EV301" s="142"/>
      <c r="EW301" s="142"/>
      <c r="EX301" s="142"/>
      <c r="EY301" s="142"/>
      <c r="EZ301" s="142"/>
    </row>
    <row r="302" spans="2:156" s="156" customFormat="1" x14ac:dyDescent="0.2">
      <c r="B302" s="135"/>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O302" s="142"/>
      <c r="AP302" s="142"/>
      <c r="AQ302" s="142"/>
      <c r="AR302" s="142"/>
      <c r="AS302" s="142"/>
      <c r="AT302" s="142"/>
      <c r="AU302" s="142"/>
      <c r="AV302" s="142"/>
      <c r="AW302" s="142"/>
      <c r="AX302" s="142"/>
      <c r="AY302" s="142"/>
      <c r="AZ302" s="142"/>
      <c r="BA302" s="142"/>
      <c r="BB302" s="142"/>
      <c r="BC302" s="142"/>
      <c r="BD302" s="142"/>
      <c r="BE302" s="142"/>
      <c r="BF302" s="142"/>
      <c r="BG302" s="142"/>
      <c r="BH302" s="142"/>
      <c r="BI302" s="142"/>
      <c r="BJ302" s="142"/>
      <c r="BK302" s="142"/>
      <c r="BL302" s="142"/>
      <c r="BM302" s="142"/>
      <c r="BN302" s="142"/>
      <c r="BO302" s="142"/>
      <c r="BP302" s="142"/>
      <c r="BQ302" s="142"/>
      <c r="BR302" s="142"/>
      <c r="BS302" s="142"/>
      <c r="BT302" s="142"/>
      <c r="BU302" s="142"/>
      <c r="BV302" s="142"/>
      <c r="BW302" s="142"/>
      <c r="BX302" s="142"/>
      <c r="BY302" s="142"/>
      <c r="BZ302" s="142"/>
      <c r="CA302" s="142"/>
      <c r="CB302" s="142"/>
      <c r="CC302" s="142"/>
      <c r="CD302" s="142"/>
      <c r="CE302" s="142"/>
      <c r="CF302" s="142"/>
      <c r="CG302" s="142"/>
      <c r="CH302" s="142"/>
      <c r="CI302" s="142"/>
      <c r="CJ302" s="142"/>
      <c r="CK302" s="142"/>
      <c r="CL302" s="142"/>
      <c r="CM302" s="142"/>
      <c r="CN302" s="142"/>
      <c r="CO302" s="142"/>
      <c r="CP302" s="142"/>
      <c r="CQ302" s="142"/>
      <c r="CR302" s="142"/>
      <c r="CS302" s="142"/>
      <c r="CT302" s="142"/>
      <c r="CU302" s="142"/>
      <c r="CV302" s="142"/>
      <c r="CW302" s="142"/>
      <c r="CX302" s="142"/>
      <c r="CY302" s="142"/>
      <c r="CZ302" s="142"/>
      <c r="DA302" s="142"/>
      <c r="DB302" s="142"/>
      <c r="DC302" s="142"/>
      <c r="DD302" s="142"/>
      <c r="DE302" s="142"/>
      <c r="DF302" s="142"/>
      <c r="DG302" s="142"/>
      <c r="DH302" s="142"/>
      <c r="DI302" s="142"/>
      <c r="DJ302" s="142"/>
      <c r="DK302" s="142"/>
      <c r="DL302" s="142"/>
      <c r="DM302" s="142"/>
      <c r="DN302" s="142"/>
      <c r="DO302" s="142"/>
      <c r="DP302" s="142"/>
      <c r="DQ302" s="142"/>
      <c r="DR302" s="142"/>
      <c r="DS302" s="142"/>
      <c r="DT302" s="142"/>
      <c r="DU302" s="142"/>
      <c r="DV302" s="142"/>
      <c r="DW302" s="142"/>
      <c r="DX302" s="142"/>
      <c r="DY302" s="142"/>
      <c r="DZ302" s="142"/>
      <c r="EA302" s="142"/>
      <c r="EB302" s="142"/>
      <c r="EC302" s="142"/>
      <c r="ED302" s="142"/>
      <c r="EE302" s="142"/>
      <c r="EF302" s="142"/>
      <c r="EG302" s="142"/>
      <c r="EH302" s="142"/>
      <c r="EI302" s="142"/>
      <c r="EJ302" s="142"/>
      <c r="EK302" s="142"/>
      <c r="EL302" s="142"/>
      <c r="EM302" s="142"/>
      <c r="EN302" s="142"/>
      <c r="EO302" s="142"/>
      <c r="EP302" s="142"/>
      <c r="EQ302" s="142"/>
      <c r="ER302" s="142"/>
      <c r="ES302" s="142"/>
      <c r="ET302" s="142"/>
      <c r="EU302" s="142"/>
      <c r="EV302" s="142"/>
      <c r="EW302" s="142"/>
      <c r="EX302" s="142"/>
      <c r="EY302" s="142"/>
      <c r="EZ302" s="142"/>
    </row>
    <row r="303" spans="2:156" s="156" customFormat="1" x14ac:dyDescent="0.2">
      <c r="B303" s="135"/>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T303" s="142"/>
      <c r="AU303" s="142"/>
      <c r="AV303" s="142"/>
      <c r="AW303" s="142"/>
      <c r="AX303" s="142"/>
      <c r="AY303" s="142"/>
      <c r="AZ303" s="142"/>
      <c r="BA303" s="142"/>
      <c r="BB303" s="142"/>
      <c r="BC303" s="142"/>
      <c r="BD303" s="142"/>
      <c r="BE303" s="142"/>
      <c r="BF303" s="142"/>
      <c r="BG303" s="142"/>
      <c r="BH303" s="142"/>
      <c r="BI303" s="142"/>
      <c r="BJ303" s="142"/>
      <c r="BK303" s="142"/>
      <c r="BL303" s="142"/>
      <c r="BM303" s="142"/>
      <c r="BN303" s="142"/>
      <c r="BO303" s="142"/>
      <c r="BP303" s="142"/>
      <c r="BQ303" s="142"/>
      <c r="BR303" s="142"/>
      <c r="BS303" s="142"/>
      <c r="BT303" s="142"/>
      <c r="BU303" s="142"/>
      <c r="BV303" s="142"/>
      <c r="BW303" s="142"/>
      <c r="BX303" s="142"/>
      <c r="BY303" s="142"/>
      <c r="BZ303" s="142"/>
      <c r="CA303" s="142"/>
      <c r="CB303" s="142"/>
      <c r="CC303" s="142"/>
      <c r="CD303" s="142"/>
      <c r="CE303" s="142"/>
      <c r="CF303" s="142"/>
      <c r="CG303" s="142"/>
      <c r="CH303" s="142"/>
      <c r="CI303" s="142"/>
      <c r="CJ303" s="142"/>
      <c r="CK303" s="142"/>
      <c r="CL303" s="142"/>
      <c r="CM303" s="142"/>
      <c r="CN303" s="142"/>
      <c r="CO303" s="142"/>
      <c r="CP303" s="142"/>
      <c r="CQ303" s="142"/>
      <c r="CR303" s="142"/>
      <c r="CS303" s="142"/>
      <c r="CT303" s="142"/>
      <c r="CU303" s="142"/>
      <c r="CV303" s="142"/>
      <c r="CW303" s="142"/>
      <c r="CX303" s="142"/>
      <c r="CY303" s="142"/>
      <c r="CZ303" s="142"/>
      <c r="DA303" s="142"/>
      <c r="DB303" s="142"/>
      <c r="DC303" s="142"/>
      <c r="DD303" s="142"/>
      <c r="DE303" s="142"/>
      <c r="DF303" s="142"/>
      <c r="DG303" s="142"/>
      <c r="DH303" s="142"/>
      <c r="DI303" s="142"/>
      <c r="DJ303" s="142"/>
      <c r="DK303" s="142"/>
      <c r="DL303" s="142"/>
      <c r="DM303" s="142"/>
      <c r="DN303" s="142"/>
      <c r="DO303" s="142"/>
      <c r="DP303" s="142"/>
      <c r="DQ303" s="142"/>
      <c r="DR303" s="142"/>
      <c r="DS303" s="142"/>
      <c r="DT303" s="142"/>
      <c r="DU303" s="142"/>
      <c r="DV303" s="142"/>
      <c r="DW303" s="142"/>
      <c r="DX303" s="142"/>
      <c r="DY303" s="142"/>
      <c r="DZ303" s="142"/>
      <c r="EA303" s="142"/>
      <c r="EB303" s="142"/>
      <c r="EC303" s="142"/>
      <c r="ED303" s="142"/>
      <c r="EE303" s="142"/>
      <c r="EF303" s="142"/>
      <c r="EG303" s="142"/>
      <c r="EH303" s="142"/>
      <c r="EI303" s="142"/>
      <c r="EJ303" s="142"/>
      <c r="EK303" s="142"/>
      <c r="EL303" s="142"/>
      <c r="EM303" s="142"/>
      <c r="EN303" s="142"/>
      <c r="EO303" s="142"/>
      <c r="EP303" s="142"/>
      <c r="EQ303" s="142"/>
      <c r="ER303" s="142"/>
      <c r="ES303" s="142"/>
      <c r="ET303" s="142"/>
      <c r="EU303" s="142"/>
      <c r="EV303" s="142"/>
      <c r="EW303" s="142"/>
      <c r="EX303" s="142"/>
      <c r="EY303" s="142"/>
      <c r="EZ303" s="142"/>
    </row>
    <row r="304" spans="2:156" s="156" customFormat="1" x14ac:dyDescent="0.2">
      <c r="B304" s="135"/>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2"/>
      <c r="AL304" s="142"/>
      <c r="AM304" s="142"/>
      <c r="AN304" s="142"/>
      <c r="AO304" s="142"/>
      <c r="AP304" s="142"/>
      <c r="AQ304" s="142"/>
      <c r="AR304" s="142"/>
      <c r="AS304" s="142"/>
      <c r="AT304" s="142"/>
      <c r="AU304" s="142"/>
      <c r="AV304" s="142"/>
      <c r="AW304" s="142"/>
      <c r="AX304" s="142"/>
      <c r="AY304" s="142"/>
      <c r="AZ304" s="142"/>
      <c r="BA304" s="142"/>
      <c r="BB304" s="142"/>
      <c r="BC304" s="142"/>
      <c r="BD304" s="142"/>
      <c r="BE304" s="142"/>
      <c r="BF304" s="142"/>
      <c r="BG304" s="142"/>
      <c r="BH304" s="142"/>
      <c r="BI304" s="142"/>
      <c r="BJ304" s="142"/>
      <c r="BK304" s="142"/>
      <c r="BL304" s="142"/>
      <c r="BM304" s="142"/>
      <c r="BN304" s="142"/>
      <c r="BO304" s="142"/>
      <c r="BP304" s="142"/>
      <c r="BQ304" s="142"/>
      <c r="BR304" s="142"/>
      <c r="BS304" s="142"/>
      <c r="BT304" s="142"/>
      <c r="BU304" s="142"/>
      <c r="BV304" s="142"/>
      <c r="BW304" s="142"/>
      <c r="BX304" s="142"/>
      <c r="BY304" s="142"/>
      <c r="BZ304" s="142"/>
      <c r="CA304" s="142"/>
      <c r="CB304" s="142"/>
      <c r="CC304" s="142"/>
      <c r="CD304" s="142"/>
      <c r="CE304" s="142"/>
      <c r="CF304" s="142"/>
      <c r="CG304" s="142"/>
      <c r="CH304" s="142"/>
      <c r="CI304" s="142"/>
      <c r="CJ304" s="142"/>
      <c r="CK304" s="142"/>
      <c r="CL304" s="142"/>
      <c r="CM304" s="142"/>
      <c r="CN304" s="142"/>
      <c r="CO304" s="142"/>
      <c r="CP304" s="142"/>
      <c r="CQ304" s="142"/>
      <c r="CR304" s="142"/>
      <c r="CS304" s="142"/>
      <c r="CT304" s="142"/>
      <c r="CU304" s="142"/>
      <c r="CV304" s="142"/>
      <c r="CW304" s="142"/>
      <c r="CX304" s="142"/>
      <c r="CY304" s="142"/>
      <c r="CZ304" s="142"/>
      <c r="DA304" s="142"/>
      <c r="DB304" s="142"/>
      <c r="DC304" s="142"/>
      <c r="DD304" s="142"/>
      <c r="DE304" s="142"/>
      <c r="DF304" s="142"/>
      <c r="DG304" s="142"/>
      <c r="DH304" s="142"/>
      <c r="DI304" s="142"/>
      <c r="DJ304" s="142"/>
      <c r="DK304" s="142"/>
      <c r="DL304" s="142"/>
      <c r="DM304" s="142"/>
      <c r="DN304" s="142"/>
      <c r="DO304" s="142"/>
      <c r="DP304" s="142"/>
      <c r="DQ304" s="142"/>
      <c r="DR304" s="142"/>
      <c r="DS304" s="142"/>
      <c r="DT304" s="142"/>
      <c r="DU304" s="142"/>
      <c r="DV304" s="142"/>
      <c r="DW304" s="142"/>
      <c r="DX304" s="142"/>
      <c r="DY304" s="142"/>
      <c r="DZ304" s="142"/>
      <c r="EA304" s="142"/>
      <c r="EB304" s="142"/>
      <c r="EC304" s="142"/>
      <c r="ED304" s="142"/>
      <c r="EE304" s="142"/>
      <c r="EF304" s="142"/>
      <c r="EG304" s="142"/>
      <c r="EH304" s="142"/>
      <c r="EI304" s="142"/>
      <c r="EJ304" s="142"/>
      <c r="EK304" s="142"/>
      <c r="EL304" s="142"/>
      <c r="EM304" s="142"/>
      <c r="EN304" s="142"/>
      <c r="EO304" s="142"/>
      <c r="EP304" s="142"/>
      <c r="EQ304" s="142"/>
      <c r="ER304" s="142"/>
      <c r="ES304" s="142"/>
      <c r="ET304" s="142"/>
      <c r="EU304" s="142"/>
      <c r="EV304" s="142"/>
      <c r="EW304" s="142"/>
      <c r="EX304" s="142"/>
      <c r="EY304" s="142"/>
      <c r="EZ304" s="142"/>
    </row>
    <row r="305" spans="2:156" s="156" customFormat="1" x14ac:dyDescent="0.2">
      <c r="B305" s="135"/>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c r="AN305" s="142"/>
      <c r="AO305" s="142"/>
      <c r="AP305" s="142"/>
      <c r="AQ305" s="142"/>
      <c r="AR305" s="142"/>
      <c r="AS305" s="142"/>
      <c r="AT305" s="142"/>
      <c r="AU305" s="142"/>
      <c r="AV305" s="142"/>
      <c r="AW305" s="142"/>
      <c r="AX305" s="142"/>
      <c r="AY305" s="142"/>
      <c r="AZ305" s="142"/>
      <c r="BA305" s="142"/>
      <c r="BB305" s="142"/>
      <c r="BC305" s="142"/>
      <c r="BD305" s="142"/>
      <c r="BE305" s="142"/>
      <c r="BF305" s="142"/>
      <c r="BG305" s="142"/>
      <c r="BH305" s="142"/>
      <c r="BI305" s="142"/>
      <c r="BJ305" s="142"/>
      <c r="BK305" s="142"/>
      <c r="BL305" s="142"/>
      <c r="BM305" s="142"/>
      <c r="BN305" s="142"/>
      <c r="BO305" s="142"/>
      <c r="BP305" s="142"/>
      <c r="BQ305" s="142"/>
      <c r="BR305" s="142"/>
      <c r="BS305" s="142"/>
      <c r="BT305" s="142"/>
      <c r="BU305" s="142"/>
      <c r="BV305" s="142"/>
      <c r="BW305" s="142"/>
      <c r="BX305" s="142"/>
      <c r="BY305" s="142"/>
      <c r="BZ305" s="142"/>
      <c r="CA305" s="142"/>
      <c r="CB305" s="142"/>
      <c r="CC305" s="142"/>
      <c r="CD305" s="142"/>
      <c r="CE305" s="142"/>
      <c r="CF305" s="142"/>
      <c r="CG305" s="142"/>
      <c r="CH305" s="142"/>
      <c r="CI305" s="142"/>
      <c r="CJ305" s="142"/>
      <c r="CK305" s="142"/>
      <c r="CL305" s="142"/>
      <c r="CM305" s="142"/>
      <c r="CN305" s="142"/>
      <c r="CO305" s="142"/>
      <c r="CP305" s="142"/>
      <c r="CQ305" s="142"/>
      <c r="CR305" s="142"/>
      <c r="CS305" s="142"/>
      <c r="CT305" s="142"/>
      <c r="CU305" s="142"/>
      <c r="CV305" s="142"/>
      <c r="CW305" s="142"/>
      <c r="CX305" s="142"/>
      <c r="CY305" s="142"/>
      <c r="CZ305" s="142"/>
      <c r="DA305" s="142"/>
      <c r="DB305" s="142"/>
      <c r="DC305" s="142"/>
      <c r="DD305" s="142"/>
      <c r="DE305" s="142"/>
      <c r="DF305" s="142"/>
      <c r="DG305" s="142"/>
      <c r="DH305" s="142"/>
      <c r="DI305" s="142"/>
      <c r="DJ305" s="142"/>
      <c r="DK305" s="142"/>
      <c r="DL305" s="142"/>
      <c r="DM305" s="142"/>
      <c r="DN305" s="142"/>
      <c r="DO305" s="142"/>
      <c r="DP305" s="142"/>
      <c r="DQ305" s="142"/>
      <c r="DR305" s="142"/>
      <c r="DS305" s="142"/>
      <c r="DT305" s="142"/>
      <c r="DU305" s="142"/>
      <c r="DV305" s="142"/>
      <c r="DW305" s="142"/>
      <c r="DX305" s="142"/>
      <c r="DY305" s="142"/>
      <c r="DZ305" s="142"/>
      <c r="EA305" s="142"/>
      <c r="EB305" s="142"/>
      <c r="EC305" s="142"/>
      <c r="ED305" s="142"/>
      <c r="EE305" s="142"/>
      <c r="EF305" s="142"/>
      <c r="EG305" s="142"/>
      <c r="EH305" s="142"/>
      <c r="EI305" s="142"/>
      <c r="EJ305" s="142"/>
      <c r="EK305" s="142"/>
      <c r="EL305" s="142"/>
      <c r="EM305" s="142"/>
      <c r="EN305" s="142"/>
      <c r="EO305" s="142"/>
      <c r="EP305" s="142"/>
      <c r="EQ305" s="142"/>
      <c r="ER305" s="142"/>
      <c r="ES305" s="142"/>
      <c r="ET305" s="142"/>
      <c r="EU305" s="142"/>
      <c r="EV305" s="142"/>
      <c r="EW305" s="142"/>
      <c r="EX305" s="142"/>
      <c r="EY305" s="142"/>
      <c r="EZ305" s="142"/>
    </row>
    <row r="306" spans="2:156" s="156" customFormat="1" x14ac:dyDescent="0.2">
      <c r="B306" s="135"/>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142"/>
      <c r="AN306" s="142"/>
      <c r="AO306" s="142"/>
      <c r="AP306" s="142"/>
      <c r="AQ306" s="142"/>
      <c r="AR306" s="142"/>
      <c r="AS306" s="142"/>
      <c r="AT306" s="142"/>
      <c r="AU306" s="142"/>
      <c r="AV306" s="142"/>
      <c r="AW306" s="142"/>
      <c r="AX306" s="142"/>
      <c r="AY306" s="142"/>
      <c r="AZ306" s="142"/>
      <c r="BA306" s="142"/>
      <c r="BB306" s="142"/>
      <c r="BC306" s="142"/>
      <c r="BD306" s="142"/>
      <c r="BE306" s="142"/>
      <c r="BF306" s="142"/>
      <c r="BG306" s="142"/>
      <c r="BH306" s="142"/>
      <c r="BI306" s="142"/>
      <c r="BJ306" s="142"/>
      <c r="BK306" s="142"/>
      <c r="BL306" s="142"/>
      <c r="BM306" s="142"/>
      <c r="BN306" s="142"/>
      <c r="BO306" s="142"/>
      <c r="BP306" s="142"/>
      <c r="BQ306" s="142"/>
      <c r="BR306" s="142"/>
      <c r="BS306" s="142"/>
      <c r="BT306" s="142"/>
      <c r="BU306" s="142"/>
      <c r="BV306" s="142"/>
      <c r="BW306" s="142"/>
      <c r="BX306" s="142"/>
      <c r="BY306" s="142"/>
      <c r="BZ306" s="142"/>
      <c r="CA306" s="142"/>
      <c r="CB306" s="142"/>
      <c r="CC306" s="142"/>
      <c r="CD306" s="142"/>
      <c r="CE306" s="142"/>
      <c r="CF306" s="142"/>
      <c r="CG306" s="142"/>
      <c r="CH306" s="142"/>
      <c r="CI306" s="142"/>
      <c r="CJ306" s="142"/>
      <c r="CK306" s="142"/>
      <c r="CL306" s="142"/>
      <c r="CM306" s="142"/>
      <c r="CN306" s="142"/>
      <c r="CO306" s="142"/>
      <c r="CP306" s="142"/>
      <c r="CQ306" s="142"/>
      <c r="CR306" s="142"/>
      <c r="CS306" s="142"/>
      <c r="CT306" s="142"/>
      <c r="CU306" s="142"/>
      <c r="CV306" s="142"/>
      <c r="CW306" s="142"/>
      <c r="CX306" s="142"/>
      <c r="CY306" s="142"/>
      <c r="CZ306" s="142"/>
      <c r="DA306" s="142"/>
      <c r="DB306" s="142"/>
      <c r="DC306" s="142"/>
      <c r="DD306" s="142"/>
      <c r="DE306" s="142"/>
      <c r="DF306" s="142"/>
      <c r="DG306" s="142"/>
      <c r="DH306" s="142"/>
      <c r="DI306" s="142"/>
      <c r="DJ306" s="142"/>
      <c r="DK306" s="142"/>
      <c r="DL306" s="142"/>
      <c r="DM306" s="142"/>
      <c r="DN306" s="142"/>
      <c r="DO306" s="142"/>
      <c r="DP306" s="142"/>
      <c r="DQ306" s="142"/>
      <c r="DR306" s="142"/>
      <c r="DS306" s="142"/>
      <c r="DT306" s="142"/>
      <c r="DU306" s="142"/>
      <c r="DV306" s="142"/>
      <c r="DW306" s="142"/>
      <c r="DX306" s="142"/>
      <c r="DY306" s="142"/>
      <c r="DZ306" s="142"/>
      <c r="EA306" s="142"/>
      <c r="EB306" s="142"/>
      <c r="EC306" s="142"/>
      <c r="ED306" s="142"/>
      <c r="EE306" s="142"/>
      <c r="EF306" s="142"/>
      <c r="EG306" s="142"/>
      <c r="EH306" s="142"/>
      <c r="EI306" s="142"/>
      <c r="EJ306" s="142"/>
      <c r="EK306" s="142"/>
      <c r="EL306" s="142"/>
      <c r="EM306" s="142"/>
      <c r="EN306" s="142"/>
      <c r="EO306" s="142"/>
      <c r="EP306" s="142"/>
      <c r="EQ306" s="142"/>
      <c r="ER306" s="142"/>
      <c r="ES306" s="142"/>
      <c r="ET306" s="142"/>
      <c r="EU306" s="142"/>
      <c r="EV306" s="142"/>
      <c r="EW306" s="142"/>
      <c r="EX306" s="142"/>
      <c r="EY306" s="142"/>
      <c r="EZ306" s="142"/>
    </row>
    <row r="307" spans="2:156" s="156" customFormat="1" x14ac:dyDescent="0.2">
      <c r="B307" s="135"/>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T307" s="142"/>
      <c r="AU307" s="142"/>
      <c r="AV307" s="142"/>
      <c r="AW307" s="142"/>
      <c r="AX307" s="142"/>
      <c r="AY307" s="142"/>
      <c r="AZ307" s="142"/>
      <c r="BA307" s="142"/>
      <c r="BB307" s="142"/>
      <c r="BC307" s="142"/>
      <c r="BD307" s="142"/>
      <c r="BE307" s="142"/>
      <c r="BF307" s="142"/>
      <c r="BG307" s="142"/>
      <c r="BH307" s="142"/>
      <c r="BI307" s="142"/>
      <c r="BJ307" s="142"/>
      <c r="BK307" s="142"/>
      <c r="BL307" s="142"/>
      <c r="BM307" s="142"/>
      <c r="BN307" s="142"/>
      <c r="BO307" s="142"/>
      <c r="BP307" s="142"/>
      <c r="BQ307" s="142"/>
      <c r="BR307" s="142"/>
      <c r="BS307" s="142"/>
      <c r="BT307" s="142"/>
      <c r="BU307" s="142"/>
      <c r="BV307" s="142"/>
      <c r="BW307" s="142"/>
      <c r="BX307" s="142"/>
      <c r="BY307" s="142"/>
      <c r="BZ307" s="142"/>
      <c r="CA307" s="142"/>
      <c r="CB307" s="142"/>
      <c r="CC307" s="142"/>
      <c r="CD307" s="142"/>
      <c r="CE307" s="142"/>
      <c r="CF307" s="142"/>
      <c r="CG307" s="142"/>
      <c r="CH307" s="142"/>
      <c r="CI307" s="142"/>
      <c r="CJ307" s="142"/>
      <c r="CK307" s="142"/>
      <c r="CL307" s="142"/>
      <c r="CM307" s="142"/>
      <c r="CN307" s="142"/>
      <c r="CO307" s="142"/>
      <c r="CP307" s="142"/>
      <c r="CQ307" s="142"/>
      <c r="CR307" s="142"/>
      <c r="CS307" s="142"/>
      <c r="CT307" s="142"/>
      <c r="CU307" s="142"/>
      <c r="CV307" s="142"/>
      <c r="CW307" s="142"/>
      <c r="CX307" s="142"/>
      <c r="CY307" s="142"/>
      <c r="CZ307" s="142"/>
      <c r="DA307" s="142"/>
      <c r="DB307" s="142"/>
      <c r="DC307" s="142"/>
      <c r="DD307" s="142"/>
      <c r="DE307" s="142"/>
      <c r="DF307" s="142"/>
      <c r="DG307" s="142"/>
      <c r="DH307" s="142"/>
      <c r="DI307" s="142"/>
      <c r="DJ307" s="142"/>
      <c r="DK307" s="142"/>
      <c r="DL307" s="142"/>
      <c r="DM307" s="142"/>
      <c r="DN307" s="142"/>
      <c r="DO307" s="142"/>
      <c r="DP307" s="142"/>
      <c r="DQ307" s="142"/>
      <c r="DR307" s="142"/>
      <c r="DS307" s="142"/>
      <c r="DT307" s="142"/>
      <c r="DU307" s="142"/>
      <c r="DV307" s="142"/>
      <c r="DW307" s="142"/>
      <c r="DX307" s="142"/>
      <c r="DY307" s="142"/>
      <c r="DZ307" s="142"/>
      <c r="EA307" s="142"/>
      <c r="EB307" s="142"/>
      <c r="EC307" s="142"/>
      <c r="ED307" s="142"/>
      <c r="EE307" s="142"/>
      <c r="EF307" s="142"/>
      <c r="EG307" s="142"/>
      <c r="EH307" s="142"/>
      <c r="EI307" s="142"/>
      <c r="EJ307" s="142"/>
      <c r="EK307" s="142"/>
      <c r="EL307" s="142"/>
      <c r="EM307" s="142"/>
      <c r="EN307" s="142"/>
      <c r="EO307" s="142"/>
      <c r="EP307" s="142"/>
      <c r="EQ307" s="142"/>
      <c r="ER307" s="142"/>
      <c r="ES307" s="142"/>
      <c r="ET307" s="142"/>
      <c r="EU307" s="142"/>
      <c r="EV307" s="142"/>
      <c r="EW307" s="142"/>
      <c r="EX307" s="142"/>
      <c r="EY307" s="142"/>
      <c r="EZ307" s="142"/>
    </row>
    <row r="308" spans="2:156" s="156" customFormat="1" x14ac:dyDescent="0.2">
      <c r="B308" s="135"/>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2"/>
      <c r="AY308" s="142"/>
      <c r="AZ308" s="142"/>
      <c r="BA308" s="142"/>
      <c r="BB308" s="142"/>
      <c r="BC308" s="142"/>
      <c r="BD308" s="142"/>
      <c r="BE308" s="142"/>
      <c r="BF308" s="142"/>
      <c r="BG308" s="142"/>
      <c r="BH308" s="142"/>
      <c r="BI308" s="142"/>
      <c r="BJ308" s="142"/>
      <c r="BK308" s="142"/>
      <c r="BL308" s="142"/>
      <c r="BM308" s="142"/>
      <c r="BN308" s="142"/>
      <c r="BO308" s="142"/>
      <c r="BP308" s="142"/>
      <c r="BQ308" s="142"/>
      <c r="BR308" s="142"/>
      <c r="BS308" s="142"/>
      <c r="BT308" s="142"/>
      <c r="BU308" s="142"/>
      <c r="BV308" s="142"/>
      <c r="BW308" s="142"/>
      <c r="BX308" s="142"/>
      <c r="BY308" s="142"/>
      <c r="BZ308" s="142"/>
      <c r="CA308" s="142"/>
      <c r="CB308" s="142"/>
      <c r="CC308" s="142"/>
      <c r="CD308" s="142"/>
      <c r="CE308" s="142"/>
      <c r="CF308" s="142"/>
      <c r="CG308" s="142"/>
      <c r="CH308" s="142"/>
      <c r="CI308" s="142"/>
      <c r="CJ308" s="142"/>
      <c r="CK308" s="142"/>
      <c r="CL308" s="142"/>
      <c r="CM308" s="142"/>
      <c r="CN308" s="142"/>
      <c r="CO308" s="142"/>
      <c r="CP308" s="142"/>
      <c r="CQ308" s="142"/>
      <c r="CR308" s="142"/>
      <c r="CS308" s="142"/>
      <c r="CT308" s="142"/>
      <c r="CU308" s="142"/>
      <c r="CV308" s="142"/>
      <c r="CW308" s="142"/>
      <c r="CX308" s="142"/>
      <c r="CY308" s="142"/>
      <c r="CZ308" s="142"/>
      <c r="DA308" s="142"/>
      <c r="DB308" s="142"/>
      <c r="DC308" s="142"/>
      <c r="DD308" s="142"/>
      <c r="DE308" s="142"/>
      <c r="DF308" s="142"/>
      <c r="DG308" s="142"/>
      <c r="DH308" s="142"/>
      <c r="DI308" s="142"/>
      <c r="DJ308" s="142"/>
      <c r="DK308" s="142"/>
      <c r="DL308" s="142"/>
      <c r="DM308" s="142"/>
      <c r="DN308" s="142"/>
      <c r="DO308" s="142"/>
      <c r="DP308" s="142"/>
      <c r="DQ308" s="142"/>
      <c r="DR308" s="142"/>
      <c r="DS308" s="142"/>
      <c r="DT308" s="142"/>
      <c r="DU308" s="142"/>
      <c r="DV308" s="142"/>
      <c r="DW308" s="142"/>
      <c r="DX308" s="142"/>
      <c r="DY308" s="142"/>
      <c r="DZ308" s="142"/>
      <c r="EA308" s="142"/>
      <c r="EB308" s="142"/>
      <c r="EC308" s="142"/>
      <c r="ED308" s="142"/>
      <c r="EE308" s="142"/>
      <c r="EF308" s="142"/>
      <c r="EG308" s="142"/>
      <c r="EH308" s="142"/>
      <c r="EI308" s="142"/>
      <c r="EJ308" s="142"/>
      <c r="EK308" s="142"/>
      <c r="EL308" s="142"/>
      <c r="EM308" s="142"/>
      <c r="EN308" s="142"/>
      <c r="EO308" s="142"/>
      <c r="EP308" s="142"/>
      <c r="EQ308" s="142"/>
      <c r="ER308" s="142"/>
      <c r="ES308" s="142"/>
      <c r="ET308" s="142"/>
      <c r="EU308" s="142"/>
      <c r="EV308" s="142"/>
      <c r="EW308" s="142"/>
      <c r="EX308" s="142"/>
      <c r="EY308" s="142"/>
      <c r="EZ308" s="142"/>
    </row>
    <row r="309" spans="2:156" s="156" customFormat="1" x14ac:dyDescent="0.2">
      <c r="B309" s="135"/>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c r="AN309" s="142"/>
      <c r="AO309" s="142"/>
      <c r="AP309" s="142"/>
      <c r="AQ309" s="142"/>
      <c r="AR309" s="142"/>
      <c r="AS309" s="142"/>
      <c r="AT309" s="142"/>
      <c r="AU309" s="142"/>
      <c r="AV309" s="142"/>
      <c r="AW309" s="142"/>
      <c r="AX309" s="142"/>
      <c r="AY309" s="142"/>
      <c r="AZ309" s="142"/>
      <c r="BA309" s="142"/>
      <c r="BB309" s="142"/>
      <c r="BC309" s="142"/>
      <c r="BD309" s="142"/>
      <c r="BE309" s="142"/>
      <c r="BF309" s="142"/>
      <c r="BG309" s="142"/>
      <c r="BH309" s="142"/>
      <c r="BI309" s="142"/>
      <c r="BJ309" s="142"/>
      <c r="BK309" s="142"/>
      <c r="BL309" s="142"/>
      <c r="BM309" s="142"/>
      <c r="BN309" s="142"/>
      <c r="BO309" s="142"/>
      <c r="BP309" s="142"/>
      <c r="BQ309" s="142"/>
      <c r="BR309" s="142"/>
      <c r="BS309" s="142"/>
      <c r="BT309" s="142"/>
      <c r="BU309" s="142"/>
      <c r="BV309" s="142"/>
      <c r="BW309" s="142"/>
      <c r="BX309" s="142"/>
      <c r="BY309" s="142"/>
      <c r="BZ309" s="142"/>
      <c r="CA309" s="142"/>
      <c r="CB309" s="142"/>
      <c r="CC309" s="142"/>
      <c r="CD309" s="142"/>
      <c r="CE309" s="142"/>
      <c r="CF309" s="142"/>
      <c r="CG309" s="142"/>
      <c r="CH309" s="142"/>
      <c r="CI309" s="142"/>
      <c r="CJ309" s="142"/>
      <c r="CK309" s="142"/>
      <c r="CL309" s="142"/>
      <c r="CM309" s="142"/>
      <c r="CN309" s="142"/>
      <c r="CO309" s="142"/>
      <c r="CP309" s="142"/>
      <c r="CQ309" s="142"/>
      <c r="CR309" s="142"/>
      <c r="CS309" s="142"/>
      <c r="CT309" s="142"/>
      <c r="CU309" s="142"/>
      <c r="CV309" s="142"/>
      <c r="CW309" s="142"/>
      <c r="CX309" s="142"/>
      <c r="CY309" s="142"/>
      <c r="CZ309" s="142"/>
      <c r="DA309" s="142"/>
      <c r="DB309" s="142"/>
      <c r="DC309" s="142"/>
      <c r="DD309" s="142"/>
      <c r="DE309" s="142"/>
      <c r="DF309" s="142"/>
      <c r="DG309" s="142"/>
      <c r="DH309" s="142"/>
      <c r="DI309" s="142"/>
      <c r="DJ309" s="142"/>
      <c r="DK309" s="142"/>
      <c r="DL309" s="142"/>
      <c r="DM309" s="142"/>
      <c r="DN309" s="142"/>
      <c r="DO309" s="142"/>
      <c r="DP309" s="142"/>
      <c r="DQ309" s="142"/>
      <c r="DR309" s="142"/>
      <c r="DS309" s="142"/>
      <c r="DT309" s="142"/>
      <c r="DU309" s="142"/>
      <c r="DV309" s="142"/>
      <c r="DW309" s="142"/>
      <c r="DX309" s="142"/>
      <c r="DY309" s="142"/>
      <c r="DZ309" s="142"/>
      <c r="EA309" s="142"/>
      <c r="EB309" s="142"/>
      <c r="EC309" s="142"/>
      <c r="ED309" s="142"/>
      <c r="EE309" s="142"/>
      <c r="EF309" s="142"/>
      <c r="EG309" s="142"/>
      <c r="EH309" s="142"/>
      <c r="EI309" s="142"/>
      <c r="EJ309" s="142"/>
      <c r="EK309" s="142"/>
      <c r="EL309" s="142"/>
      <c r="EM309" s="142"/>
      <c r="EN309" s="142"/>
      <c r="EO309" s="142"/>
      <c r="EP309" s="142"/>
      <c r="EQ309" s="142"/>
      <c r="ER309" s="142"/>
      <c r="ES309" s="142"/>
      <c r="ET309" s="142"/>
      <c r="EU309" s="142"/>
      <c r="EV309" s="142"/>
      <c r="EW309" s="142"/>
      <c r="EX309" s="142"/>
      <c r="EY309" s="142"/>
      <c r="EZ309" s="142"/>
    </row>
    <row r="310" spans="2:156" s="156" customFormat="1" x14ac:dyDescent="0.2">
      <c r="B310" s="135"/>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2"/>
      <c r="AL310" s="142"/>
      <c r="AM310" s="142"/>
      <c r="AN310" s="142"/>
      <c r="AO310" s="142"/>
      <c r="AP310" s="142"/>
      <c r="AQ310" s="142"/>
      <c r="AR310" s="142"/>
      <c r="AS310" s="142"/>
      <c r="AT310" s="142"/>
      <c r="AU310" s="142"/>
      <c r="AV310" s="142"/>
      <c r="AW310" s="142"/>
      <c r="AX310" s="142"/>
      <c r="AY310" s="142"/>
      <c r="AZ310" s="142"/>
      <c r="BA310" s="142"/>
      <c r="BB310" s="142"/>
      <c r="BC310" s="142"/>
      <c r="BD310" s="142"/>
      <c r="BE310" s="142"/>
      <c r="BF310" s="142"/>
      <c r="BG310" s="142"/>
      <c r="BH310" s="142"/>
      <c r="BI310" s="142"/>
      <c r="BJ310" s="142"/>
      <c r="BK310" s="142"/>
      <c r="BL310" s="142"/>
      <c r="BM310" s="142"/>
      <c r="BN310" s="142"/>
      <c r="BO310" s="142"/>
      <c r="BP310" s="142"/>
      <c r="BQ310" s="142"/>
      <c r="BR310" s="142"/>
      <c r="BS310" s="142"/>
      <c r="BT310" s="142"/>
      <c r="BU310" s="142"/>
      <c r="BV310" s="142"/>
      <c r="BW310" s="142"/>
      <c r="BX310" s="142"/>
      <c r="BY310" s="142"/>
      <c r="BZ310" s="142"/>
      <c r="CA310" s="142"/>
      <c r="CB310" s="142"/>
      <c r="CC310" s="142"/>
      <c r="CD310" s="142"/>
      <c r="CE310" s="142"/>
      <c r="CF310" s="142"/>
      <c r="CG310" s="142"/>
      <c r="CH310" s="142"/>
      <c r="CI310" s="142"/>
      <c r="CJ310" s="142"/>
      <c r="CK310" s="142"/>
      <c r="CL310" s="142"/>
      <c r="CM310" s="142"/>
      <c r="CN310" s="142"/>
      <c r="CO310" s="142"/>
      <c r="CP310" s="142"/>
      <c r="CQ310" s="142"/>
      <c r="CR310" s="142"/>
      <c r="CS310" s="142"/>
      <c r="CT310" s="142"/>
      <c r="CU310" s="142"/>
      <c r="CV310" s="142"/>
      <c r="CW310" s="142"/>
      <c r="CX310" s="142"/>
      <c r="CY310" s="142"/>
      <c r="CZ310" s="142"/>
      <c r="DA310" s="142"/>
      <c r="DB310" s="142"/>
      <c r="DC310" s="142"/>
      <c r="DD310" s="142"/>
      <c r="DE310" s="142"/>
      <c r="DF310" s="142"/>
      <c r="DG310" s="142"/>
      <c r="DH310" s="142"/>
      <c r="DI310" s="142"/>
      <c r="DJ310" s="142"/>
      <c r="DK310" s="142"/>
      <c r="DL310" s="142"/>
      <c r="DM310" s="142"/>
      <c r="DN310" s="142"/>
      <c r="DO310" s="142"/>
      <c r="DP310" s="142"/>
      <c r="DQ310" s="142"/>
      <c r="DR310" s="142"/>
      <c r="DS310" s="142"/>
      <c r="DT310" s="142"/>
      <c r="DU310" s="142"/>
      <c r="DV310" s="142"/>
      <c r="DW310" s="142"/>
      <c r="DX310" s="142"/>
      <c r="DY310" s="142"/>
      <c r="DZ310" s="142"/>
      <c r="EA310" s="142"/>
      <c r="EB310" s="142"/>
      <c r="EC310" s="142"/>
      <c r="ED310" s="142"/>
      <c r="EE310" s="142"/>
      <c r="EF310" s="142"/>
      <c r="EG310" s="142"/>
      <c r="EH310" s="142"/>
      <c r="EI310" s="142"/>
      <c r="EJ310" s="142"/>
      <c r="EK310" s="142"/>
      <c r="EL310" s="142"/>
      <c r="EM310" s="142"/>
      <c r="EN310" s="142"/>
      <c r="EO310" s="142"/>
      <c r="EP310" s="142"/>
      <c r="EQ310" s="142"/>
      <c r="ER310" s="142"/>
      <c r="ES310" s="142"/>
      <c r="ET310" s="142"/>
      <c r="EU310" s="142"/>
      <c r="EV310" s="142"/>
      <c r="EW310" s="142"/>
      <c r="EX310" s="142"/>
      <c r="EY310" s="142"/>
      <c r="EZ310" s="142"/>
    </row>
    <row r="311" spans="2:156" s="156" customFormat="1" x14ac:dyDescent="0.2">
      <c r="B311" s="135"/>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O311" s="142"/>
      <c r="AP311" s="142"/>
      <c r="AQ311" s="142"/>
      <c r="AR311" s="142"/>
      <c r="AS311" s="142"/>
      <c r="AT311" s="142"/>
      <c r="AU311" s="142"/>
      <c r="AV311" s="142"/>
      <c r="AW311" s="142"/>
      <c r="AX311" s="142"/>
      <c r="AY311" s="142"/>
      <c r="AZ311" s="142"/>
      <c r="BA311" s="142"/>
      <c r="BB311" s="142"/>
      <c r="BC311" s="142"/>
      <c r="BD311" s="142"/>
      <c r="BE311" s="142"/>
      <c r="BF311" s="142"/>
      <c r="BG311" s="142"/>
      <c r="BH311" s="142"/>
      <c r="BI311" s="142"/>
      <c r="BJ311" s="142"/>
      <c r="BK311" s="142"/>
      <c r="BL311" s="142"/>
      <c r="BM311" s="142"/>
      <c r="BN311" s="142"/>
      <c r="BO311" s="142"/>
      <c r="BP311" s="142"/>
      <c r="BQ311" s="142"/>
      <c r="BR311" s="142"/>
      <c r="BS311" s="142"/>
      <c r="BT311" s="142"/>
      <c r="BU311" s="142"/>
      <c r="BV311" s="142"/>
      <c r="BW311" s="142"/>
      <c r="BX311" s="142"/>
      <c r="BY311" s="142"/>
      <c r="BZ311" s="142"/>
      <c r="CA311" s="142"/>
      <c r="CB311" s="142"/>
      <c r="CC311" s="142"/>
      <c r="CD311" s="142"/>
      <c r="CE311" s="142"/>
      <c r="CF311" s="142"/>
      <c r="CG311" s="142"/>
      <c r="CH311" s="142"/>
      <c r="CI311" s="142"/>
      <c r="CJ311" s="142"/>
      <c r="CK311" s="142"/>
      <c r="CL311" s="142"/>
      <c r="CM311" s="142"/>
      <c r="CN311" s="142"/>
      <c r="CO311" s="142"/>
      <c r="CP311" s="142"/>
      <c r="CQ311" s="142"/>
      <c r="CR311" s="142"/>
      <c r="CS311" s="142"/>
      <c r="CT311" s="142"/>
      <c r="CU311" s="142"/>
      <c r="CV311" s="142"/>
      <c r="CW311" s="142"/>
      <c r="CX311" s="142"/>
      <c r="CY311" s="142"/>
      <c r="CZ311" s="142"/>
      <c r="DA311" s="142"/>
      <c r="DB311" s="142"/>
      <c r="DC311" s="142"/>
      <c r="DD311" s="142"/>
      <c r="DE311" s="142"/>
      <c r="DF311" s="142"/>
      <c r="DG311" s="142"/>
      <c r="DH311" s="142"/>
      <c r="DI311" s="142"/>
      <c r="DJ311" s="142"/>
      <c r="DK311" s="142"/>
      <c r="DL311" s="142"/>
      <c r="DM311" s="142"/>
      <c r="DN311" s="142"/>
      <c r="DO311" s="142"/>
      <c r="DP311" s="142"/>
      <c r="DQ311" s="142"/>
      <c r="DR311" s="142"/>
      <c r="DS311" s="142"/>
      <c r="DT311" s="142"/>
      <c r="DU311" s="142"/>
      <c r="DV311" s="142"/>
      <c r="DW311" s="142"/>
      <c r="DX311" s="142"/>
      <c r="DY311" s="142"/>
      <c r="DZ311" s="142"/>
      <c r="EA311" s="142"/>
      <c r="EB311" s="142"/>
      <c r="EC311" s="142"/>
      <c r="ED311" s="142"/>
      <c r="EE311" s="142"/>
      <c r="EF311" s="142"/>
      <c r="EG311" s="142"/>
      <c r="EH311" s="142"/>
      <c r="EI311" s="142"/>
      <c r="EJ311" s="142"/>
      <c r="EK311" s="142"/>
      <c r="EL311" s="142"/>
      <c r="EM311" s="142"/>
      <c r="EN311" s="142"/>
      <c r="EO311" s="142"/>
      <c r="EP311" s="142"/>
      <c r="EQ311" s="142"/>
      <c r="ER311" s="142"/>
      <c r="ES311" s="142"/>
      <c r="ET311" s="142"/>
      <c r="EU311" s="142"/>
      <c r="EV311" s="142"/>
      <c r="EW311" s="142"/>
      <c r="EX311" s="142"/>
      <c r="EY311" s="142"/>
      <c r="EZ311" s="142"/>
    </row>
    <row r="312" spans="2:156" s="156" customFormat="1" x14ac:dyDescent="0.2">
      <c r="B312" s="135"/>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2"/>
      <c r="AL312" s="142"/>
      <c r="AM312" s="142"/>
      <c r="AN312" s="142"/>
      <c r="AO312" s="142"/>
      <c r="AP312" s="142"/>
      <c r="AQ312" s="142"/>
      <c r="AR312" s="142"/>
      <c r="AS312" s="142"/>
      <c r="AT312" s="142"/>
      <c r="AU312" s="142"/>
      <c r="AV312" s="142"/>
      <c r="AW312" s="142"/>
      <c r="AX312" s="142"/>
      <c r="AY312" s="142"/>
      <c r="AZ312" s="142"/>
      <c r="BA312" s="142"/>
      <c r="BB312" s="142"/>
      <c r="BC312" s="142"/>
      <c r="BD312" s="142"/>
      <c r="BE312" s="142"/>
      <c r="BF312" s="142"/>
      <c r="BG312" s="142"/>
      <c r="BH312" s="142"/>
      <c r="BI312" s="142"/>
      <c r="BJ312" s="142"/>
      <c r="BK312" s="142"/>
      <c r="BL312" s="142"/>
      <c r="BM312" s="142"/>
      <c r="BN312" s="142"/>
      <c r="BO312" s="142"/>
      <c r="BP312" s="142"/>
      <c r="BQ312" s="142"/>
      <c r="BR312" s="142"/>
      <c r="BS312" s="142"/>
      <c r="BT312" s="142"/>
      <c r="BU312" s="142"/>
      <c r="BV312" s="142"/>
      <c r="BW312" s="142"/>
      <c r="BX312" s="142"/>
      <c r="BY312" s="142"/>
      <c r="BZ312" s="142"/>
      <c r="CA312" s="142"/>
      <c r="CB312" s="142"/>
      <c r="CC312" s="142"/>
      <c r="CD312" s="142"/>
      <c r="CE312" s="142"/>
      <c r="CF312" s="142"/>
      <c r="CG312" s="142"/>
      <c r="CH312" s="142"/>
      <c r="CI312" s="142"/>
      <c r="CJ312" s="142"/>
      <c r="CK312" s="142"/>
      <c r="CL312" s="142"/>
      <c r="CM312" s="142"/>
      <c r="CN312" s="142"/>
      <c r="CO312" s="142"/>
      <c r="CP312" s="142"/>
      <c r="CQ312" s="142"/>
      <c r="CR312" s="142"/>
      <c r="CS312" s="142"/>
      <c r="CT312" s="142"/>
      <c r="CU312" s="142"/>
      <c r="CV312" s="142"/>
      <c r="CW312" s="142"/>
      <c r="CX312" s="142"/>
      <c r="CY312" s="142"/>
      <c r="CZ312" s="142"/>
      <c r="DA312" s="142"/>
      <c r="DB312" s="142"/>
      <c r="DC312" s="142"/>
      <c r="DD312" s="142"/>
      <c r="DE312" s="142"/>
      <c r="DF312" s="142"/>
      <c r="DG312" s="142"/>
      <c r="DH312" s="142"/>
      <c r="DI312" s="142"/>
      <c r="DJ312" s="142"/>
      <c r="DK312" s="142"/>
      <c r="DL312" s="142"/>
      <c r="DM312" s="142"/>
      <c r="DN312" s="142"/>
      <c r="DO312" s="142"/>
      <c r="DP312" s="142"/>
      <c r="DQ312" s="142"/>
      <c r="DR312" s="142"/>
      <c r="DS312" s="142"/>
      <c r="DT312" s="142"/>
      <c r="DU312" s="142"/>
      <c r="DV312" s="142"/>
      <c r="DW312" s="142"/>
      <c r="DX312" s="142"/>
      <c r="DY312" s="142"/>
      <c r="DZ312" s="142"/>
      <c r="EA312" s="142"/>
      <c r="EB312" s="142"/>
      <c r="EC312" s="142"/>
      <c r="ED312" s="142"/>
      <c r="EE312" s="142"/>
      <c r="EF312" s="142"/>
      <c r="EG312" s="142"/>
      <c r="EH312" s="142"/>
      <c r="EI312" s="142"/>
      <c r="EJ312" s="142"/>
      <c r="EK312" s="142"/>
      <c r="EL312" s="142"/>
      <c r="EM312" s="142"/>
      <c r="EN312" s="142"/>
      <c r="EO312" s="142"/>
      <c r="EP312" s="142"/>
      <c r="EQ312" s="142"/>
      <c r="ER312" s="142"/>
      <c r="ES312" s="142"/>
      <c r="ET312" s="142"/>
      <c r="EU312" s="142"/>
      <c r="EV312" s="142"/>
      <c r="EW312" s="142"/>
      <c r="EX312" s="142"/>
      <c r="EY312" s="142"/>
      <c r="EZ312" s="142"/>
    </row>
    <row r="313" spans="2:156" s="156" customFormat="1" x14ac:dyDescent="0.2">
      <c r="B313" s="135"/>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2"/>
      <c r="AL313" s="142"/>
      <c r="AM313" s="142"/>
      <c r="AN313" s="142"/>
      <c r="AO313" s="142"/>
      <c r="AP313" s="142"/>
      <c r="AQ313" s="142"/>
      <c r="AR313" s="142"/>
      <c r="AS313" s="142"/>
      <c r="AT313" s="142"/>
      <c r="AU313" s="142"/>
      <c r="AV313" s="142"/>
      <c r="AW313" s="142"/>
      <c r="AX313" s="142"/>
      <c r="AY313" s="142"/>
      <c r="AZ313" s="142"/>
      <c r="BA313" s="142"/>
      <c r="BB313" s="142"/>
      <c r="BC313" s="142"/>
      <c r="BD313" s="142"/>
      <c r="BE313" s="142"/>
      <c r="BF313" s="142"/>
      <c r="BG313" s="142"/>
      <c r="BH313" s="142"/>
      <c r="BI313" s="142"/>
      <c r="BJ313" s="142"/>
      <c r="BK313" s="142"/>
      <c r="BL313" s="142"/>
      <c r="BM313" s="142"/>
      <c r="BN313" s="142"/>
      <c r="BO313" s="142"/>
      <c r="BP313" s="142"/>
      <c r="BQ313" s="142"/>
      <c r="BR313" s="142"/>
      <c r="BS313" s="142"/>
      <c r="BT313" s="142"/>
      <c r="BU313" s="142"/>
      <c r="BV313" s="142"/>
      <c r="BW313" s="142"/>
      <c r="BX313" s="142"/>
      <c r="BY313" s="142"/>
      <c r="BZ313" s="142"/>
      <c r="CA313" s="142"/>
      <c r="CB313" s="142"/>
      <c r="CC313" s="142"/>
      <c r="CD313" s="142"/>
      <c r="CE313" s="142"/>
      <c r="CF313" s="142"/>
      <c r="CG313" s="142"/>
      <c r="CH313" s="142"/>
      <c r="CI313" s="142"/>
      <c r="CJ313" s="142"/>
      <c r="CK313" s="142"/>
      <c r="CL313" s="142"/>
      <c r="CM313" s="142"/>
      <c r="CN313" s="142"/>
      <c r="CO313" s="142"/>
      <c r="CP313" s="142"/>
      <c r="CQ313" s="142"/>
      <c r="CR313" s="142"/>
      <c r="CS313" s="142"/>
      <c r="CT313" s="142"/>
      <c r="CU313" s="142"/>
      <c r="CV313" s="142"/>
      <c r="CW313" s="142"/>
      <c r="CX313" s="142"/>
      <c r="CY313" s="142"/>
      <c r="CZ313" s="142"/>
      <c r="DA313" s="142"/>
      <c r="DB313" s="142"/>
      <c r="DC313" s="142"/>
      <c r="DD313" s="142"/>
      <c r="DE313" s="142"/>
      <c r="DF313" s="142"/>
      <c r="DG313" s="142"/>
      <c r="DH313" s="142"/>
      <c r="DI313" s="142"/>
      <c r="DJ313" s="142"/>
      <c r="DK313" s="142"/>
      <c r="DL313" s="142"/>
      <c r="DM313" s="142"/>
      <c r="DN313" s="142"/>
      <c r="DO313" s="142"/>
      <c r="DP313" s="142"/>
      <c r="DQ313" s="142"/>
      <c r="DR313" s="142"/>
      <c r="DS313" s="142"/>
      <c r="DT313" s="142"/>
      <c r="DU313" s="142"/>
      <c r="DV313" s="142"/>
      <c r="DW313" s="142"/>
      <c r="DX313" s="142"/>
      <c r="DY313" s="142"/>
      <c r="DZ313" s="142"/>
      <c r="EA313" s="142"/>
      <c r="EB313" s="142"/>
      <c r="EC313" s="142"/>
      <c r="ED313" s="142"/>
      <c r="EE313" s="142"/>
      <c r="EF313" s="142"/>
      <c r="EG313" s="142"/>
      <c r="EH313" s="142"/>
      <c r="EI313" s="142"/>
      <c r="EJ313" s="142"/>
      <c r="EK313" s="142"/>
      <c r="EL313" s="142"/>
      <c r="EM313" s="142"/>
      <c r="EN313" s="142"/>
      <c r="EO313" s="142"/>
      <c r="EP313" s="142"/>
      <c r="EQ313" s="142"/>
      <c r="ER313" s="142"/>
      <c r="ES313" s="142"/>
      <c r="ET313" s="142"/>
      <c r="EU313" s="142"/>
      <c r="EV313" s="142"/>
      <c r="EW313" s="142"/>
      <c r="EX313" s="142"/>
      <c r="EY313" s="142"/>
      <c r="EZ313" s="142"/>
    </row>
    <row r="314" spans="2:156" s="156" customFormat="1" x14ac:dyDescent="0.2">
      <c r="B314" s="135"/>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2"/>
      <c r="AL314" s="142"/>
      <c r="AM314" s="142"/>
      <c r="AN314" s="142"/>
      <c r="AO314" s="142"/>
      <c r="AP314" s="142"/>
      <c r="AQ314" s="142"/>
      <c r="AR314" s="142"/>
      <c r="AS314" s="142"/>
      <c r="AT314" s="142"/>
      <c r="AU314" s="142"/>
      <c r="AV314" s="142"/>
      <c r="AW314" s="142"/>
      <c r="AX314" s="142"/>
      <c r="AY314" s="142"/>
      <c r="AZ314" s="142"/>
      <c r="BA314" s="142"/>
      <c r="BB314" s="142"/>
      <c r="BC314" s="142"/>
      <c r="BD314" s="142"/>
      <c r="BE314" s="142"/>
      <c r="BF314" s="142"/>
      <c r="BG314" s="142"/>
      <c r="BH314" s="142"/>
      <c r="BI314" s="142"/>
      <c r="BJ314" s="142"/>
      <c r="BK314" s="142"/>
      <c r="BL314" s="142"/>
      <c r="BM314" s="142"/>
      <c r="BN314" s="142"/>
      <c r="BO314" s="142"/>
      <c r="BP314" s="142"/>
      <c r="BQ314" s="142"/>
      <c r="BR314" s="142"/>
      <c r="BS314" s="142"/>
      <c r="BT314" s="142"/>
      <c r="BU314" s="142"/>
      <c r="BV314" s="142"/>
      <c r="BW314" s="142"/>
      <c r="BX314" s="142"/>
      <c r="BY314" s="142"/>
      <c r="BZ314" s="142"/>
      <c r="CA314" s="142"/>
      <c r="CB314" s="142"/>
      <c r="CC314" s="142"/>
      <c r="CD314" s="142"/>
      <c r="CE314" s="142"/>
      <c r="CF314" s="142"/>
      <c r="CG314" s="142"/>
      <c r="CH314" s="142"/>
      <c r="CI314" s="142"/>
      <c r="CJ314" s="142"/>
      <c r="CK314" s="142"/>
      <c r="CL314" s="142"/>
      <c r="CM314" s="142"/>
      <c r="CN314" s="142"/>
      <c r="CO314" s="142"/>
      <c r="CP314" s="142"/>
      <c r="CQ314" s="142"/>
      <c r="CR314" s="142"/>
      <c r="CS314" s="142"/>
      <c r="CT314" s="142"/>
      <c r="CU314" s="142"/>
      <c r="CV314" s="142"/>
      <c r="CW314" s="142"/>
      <c r="CX314" s="142"/>
      <c r="CY314" s="142"/>
      <c r="CZ314" s="142"/>
      <c r="DA314" s="142"/>
      <c r="DB314" s="142"/>
      <c r="DC314" s="142"/>
      <c r="DD314" s="142"/>
      <c r="DE314" s="142"/>
      <c r="DF314" s="142"/>
      <c r="DG314" s="142"/>
      <c r="DH314" s="142"/>
      <c r="DI314" s="142"/>
      <c r="DJ314" s="142"/>
      <c r="DK314" s="142"/>
      <c r="DL314" s="142"/>
      <c r="DM314" s="142"/>
      <c r="DN314" s="142"/>
      <c r="DO314" s="142"/>
      <c r="DP314" s="142"/>
      <c r="DQ314" s="142"/>
      <c r="DR314" s="142"/>
      <c r="DS314" s="142"/>
      <c r="DT314" s="142"/>
      <c r="DU314" s="142"/>
      <c r="DV314" s="142"/>
      <c r="DW314" s="142"/>
      <c r="DX314" s="142"/>
      <c r="DY314" s="142"/>
      <c r="DZ314" s="142"/>
      <c r="EA314" s="142"/>
      <c r="EB314" s="142"/>
      <c r="EC314" s="142"/>
      <c r="ED314" s="142"/>
      <c r="EE314" s="142"/>
      <c r="EF314" s="142"/>
      <c r="EG314" s="142"/>
      <c r="EH314" s="142"/>
      <c r="EI314" s="142"/>
      <c r="EJ314" s="142"/>
      <c r="EK314" s="142"/>
      <c r="EL314" s="142"/>
      <c r="EM314" s="142"/>
      <c r="EN314" s="142"/>
      <c r="EO314" s="142"/>
      <c r="EP314" s="142"/>
      <c r="EQ314" s="142"/>
      <c r="ER314" s="142"/>
      <c r="ES314" s="142"/>
      <c r="ET314" s="142"/>
      <c r="EU314" s="142"/>
      <c r="EV314" s="142"/>
      <c r="EW314" s="142"/>
      <c r="EX314" s="142"/>
      <c r="EY314" s="142"/>
      <c r="EZ314" s="142"/>
    </row>
    <row r="315" spans="2:156" s="156" customFormat="1" x14ac:dyDescent="0.2">
      <c r="B315" s="135"/>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2"/>
      <c r="AL315" s="142"/>
      <c r="AM315" s="142"/>
      <c r="AN315" s="142"/>
      <c r="AO315" s="142"/>
      <c r="AP315" s="142"/>
      <c r="AQ315" s="142"/>
      <c r="AR315" s="142"/>
      <c r="AS315" s="142"/>
      <c r="AT315" s="142"/>
      <c r="AU315" s="142"/>
      <c r="AV315" s="142"/>
      <c r="AW315" s="142"/>
      <c r="AX315" s="142"/>
      <c r="AY315" s="142"/>
      <c r="AZ315" s="142"/>
      <c r="BA315" s="142"/>
      <c r="BB315" s="142"/>
      <c r="BC315" s="142"/>
      <c r="BD315" s="142"/>
      <c r="BE315" s="142"/>
      <c r="BF315" s="142"/>
      <c r="BG315" s="142"/>
      <c r="BH315" s="142"/>
      <c r="BI315" s="142"/>
      <c r="BJ315" s="142"/>
      <c r="BK315" s="142"/>
      <c r="BL315" s="142"/>
      <c r="BM315" s="142"/>
      <c r="BN315" s="142"/>
      <c r="BO315" s="142"/>
      <c r="BP315" s="142"/>
      <c r="BQ315" s="142"/>
      <c r="BR315" s="142"/>
      <c r="BS315" s="142"/>
      <c r="BT315" s="142"/>
      <c r="BU315" s="142"/>
      <c r="BV315" s="142"/>
      <c r="BW315" s="142"/>
      <c r="BX315" s="142"/>
      <c r="BY315" s="142"/>
      <c r="BZ315" s="142"/>
      <c r="CA315" s="142"/>
      <c r="CB315" s="142"/>
      <c r="CC315" s="142"/>
      <c r="CD315" s="142"/>
      <c r="CE315" s="142"/>
      <c r="CF315" s="142"/>
      <c r="CG315" s="142"/>
      <c r="CH315" s="142"/>
      <c r="CI315" s="142"/>
      <c r="CJ315" s="142"/>
      <c r="CK315" s="142"/>
      <c r="CL315" s="142"/>
      <c r="CM315" s="142"/>
      <c r="CN315" s="142"/>
      <c r="CO315" s="142"/>
      <c r="CP315" s="142"/>
      <c r="CQ315" s="142"/>
      <c r="CR315" s="142"/>
      <c r="CS315" s="142"/>
      <c r="CT315" s="142"/>
      <c r="CU315" s="142"/>
      <c r="CV315" s="142"/>
      <c r="CW315" s="142"/>
      <c r="CX315" s="142"/>
      <c r="CY315" s="142"/>
      <c r="CZ315" s="142"/>
      <c r="DA315" s="142"/>
      <c r="DB315" s="142"/>
      <c r="DC315" s="142"/>
      <c r="DD315" s="142"/>
      <c r="DE315" s="142"/>
      <c r="DF315" s="142"/>
      <c r="DG315" s="142"/>
      <c r="DH315" s="142"/>
      <c r="DI315" s="142"/>
      <c r="DJ315" s="142"/>
      <c r="DK315" s="142"/>
      <c r="DL315" s="142"/>
      <c r="DM315" s="142"/>
      <c r="DN315" s="142"/>
      <c r="DO315" s="142"/>
      <c r="DP315" s="142"/>
      <c r="DQ315" s="142"/>
      <c r="DR315" s="142"/>
      <c r="DS315" s="142"/>
      <c r="DT315" s="142"/>
      <c r="DU315" s="142"/>
      <c r="DV315" s="142"/>
      <c r="DW315" s="142"/>
      <c r="DX315" s="142"/>
      <c r="DY315" s="142"/>
      <c r="DZ315" s="142"/>
      <c r="EA315" s="142"/>
      <c r="EB315" s="142"/>
      <c r="EC315" s="142"/>
      <c r="ED315" s="142"/>
      <c r="EE315" s="142"/>
      <c r="EF315" s="142"/>
      <c r="EG315" s="142"/>
      <c r="EH315" s="142"/>
      <c r="EI315" s="142"/>
      <c r="EJ315" s="142"/>
      <c r="EK315" s="142"/>
      <c r="EL315" s="142"/>
      <c r="EM315" s="142"/>
      <c r="EN315" s="142"/>
      <c r="EO315" s="142"/>
      <c r="EP315" s="142"/>
      <c r="EQ315" s="142"/>
      <c r="ER315" s="142"/>
      <c r="ES315" s="142"/>
      <c r="ET315" s="142"/>
      <c r="EU315" s="142"/>
      <c r="EV315" s="142"/>
      <c r="EW315" s="142"/>
      <c r="EX315" s="142"/>
      <c r="EY315" s="142"/>
      <c r="EZ315" s="142"/>
    </row>
    <row r="316" spans="2:156" s="156" customFormat="1" x14ac:dyDescent="0.2">
      <c r="B316" s="135"/>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2"/>
      <c r="AL316" s="142"/>
      <c r="AM316" s="142"/>
      <c r="AN316" s="142"/>
      <c r="AO316" s="142"/>
      <c r="AP316" s="142"/>
      <c r="AQ316" s="142"/>
      <c r="AR316" s="142"/>
      <c r="AS316" s="142"/>
      <c r="AT316" s="142"/>
      <c r="AU316" s="142"/>
      <c r="AV316" s="142"/>
      <c r="AW316" s="142"/>
      <c r="AX316" s="142"/>
      <c r="AY316" s="142"/>
      <c r="AZ316" s="142"/>
      <c r="BA316" s="142"/>
      <c r="BB316" s="142"/>
      <c r="BC316" s="142"/>
      <c r="BD316" s="142"/>
      <c r="BE316" s="142"/>
      <c r="BF316" s="142"/>
      <c r="BG316" s="142"/>
      <c r="BH316" s="142"/>
      <c r="BI316" s="142"/>
      <c r="BJ316" s="142"/>
      <c r="BK316" s="142"/>
      <c r="BL316" s="142"/>
      <c r="BM316" s="142"/>
      <c r="BN316" s="142"/>
      <c r="BO316" s="142"/>
      <c r="BP316" s="142"/>
      <c r="BQ316" s="142"/>
      <c r="BR316" s="142"/>
      <c r="BS316" s="142"/>
      <c r="BT316" s="142"/>
      <c r="BU316" s="142"/>
      <c r="BV316" s="142"/>
      <c r="BW316" s="142"/>
      <c r="BX316" s="142"/>
      <c r="BY316" s="142"/>
      <c r="BZ316" s="142"/>
      <c r="CA316" s="142"/>
      <c r="CB316" s="142"/>
      <c r="CC316" s="142"/>
      <c r="CD316" s="142"/>
      <c r="CE316" s="142"/>
      <c r="CF316" s="142"/>
      <c r="CG316" s="142"/>
      <c r="CH316" s="142"/>
      <c r="CI316" s="142"/>
      <c r="CJ316" s="142"/>
      <c r="CK316" s="142"/>
      <c r="CL316" s="142"/>
      <c r="CM316" s="142"/>
      <c r="CN316" s="142"/>
      <c r="CO316" s="142"/>
      <c r="CP316" s="142"/>
      <c r="CQ316" s="142"/>
      <c r="CR316" s="142"/>
      <c r="CS316" s="142"/>
      <c r="CT316" s="142"/>
      <c r="CU316" s="142"/>
      <c r="CV316" s="142"/>
      <c r="CW316" s="142"/>
      <c r="CX316" s="142"/>
      <c r="CY316" s="142"/>
      <c r="CZ316" s="142"/>
      <c r="DA316" s="142"/>
      <c r="DB316" s="142"/>
      <c r="DC316" s="142"/>
      <c r="DD316" s="142"/>
      <c r="DE316" s="142"/>
      <c r="DF316" s="142"/>
      <c r="DG316" s="142"/>
      <c r="DH316" s="142"/>
      <c r="DI316" s="142"/>
      <c r="DJ316" s="142"/>
      <c r="DK316" s="142"/>
      <c r="DL316" s="142"/>
      <c r="DM316" s="142"/>
      <c r="DN316" s="142"/>
      <c r="DO316" s="142"/>
      <c r="DP316" s="142"/>
      <c r="DQ316" s="142"/>
      <c r="DR316" s="142"/>
      <c r="DS316" s="142"/>
      <c r="DT316" s="142"/>
      <c r="DU316" s="142"/>
      <c r="DV316" s="142"/>
      <c r="DW316" s="142"/>
      <c r="DX316" s="142"/>
      <c r="DY316" s="142"/>
      <c r="DZ316" s="142"/>
      <c r="EA316" s="142"/>
      <c r="EB316" s="142"/>
      <c r="EC316" s="142"/>
      <c r="ED316" s="142"/>
      <c r="EE316" s="142"/>
      <c r="EF316" s="142"/>
      <c r="EG316" s="142"/>
      <c r="EH316" s="142"/>
      <c r="EI316" s="142"/>
      <c r="EJ316" s="142"/>
      <c r="EK316" s="142"/>
      <c r="EL316" s="142"/>
      <c r="EM316" s="142"/>
      <c r="EN316" s="142"/>
      <c r="EO316" s="142"/>
      <c r="EP316" s="142"/>
      <c r="EQ316" s="142"/>
      <c r="ER316" s="142"/>
      <c r="ES316" s="142"/>
      <c r="ET316" s="142"/>
      <c r="EU316" s="142"/>
      <c r="EV316" s="142"/>
      <c r="EW316" s="142"/>
      <c r="EX316" s="142"/>
      <c r="EY316" s="142"/>
      <c r="EZ316" s="142"/>
    </row>
    <row r="317" spans="2:156" s="156" customFormat="1" x14ac:dyDescent="0.2">
      <c r="B317" s="135"/>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c r="AN317" s="142"/>
      <c r="AO317" s="142"/>
      <c r="AP317" s="142"/>
      <c r="AQ317" s="142"/>
      <c r="AR317" s="142"/>
      <c r="AS317" s="142"/>
      <c r="AT317" s="142"/>
      <c r="AU317" s="142"/>
      <c r="AV317" s="142"/>
      <c r="AW317" s="142"/>
      <c r="AX317" s="142"/>
      <c r="AY317" s="142"/>
      <c r="AZ317" s="142"/>
      <c r="BA317" s="142"/>
      <c r="BB317" s="142"/>
      <c r="BC317" s="142"/>
      <c r="BD317" s="142"/>
      <c r="BE317" s="142"/>
      <c r="BF317" s="142"/>
      <c r="BG317" s="142"/>
      <c r="BH317" s="142"/>
      <c r="BI317" s="142"/>
      <c r="BJ317" s="142"/>
      <c r="BK317" s="142"/>
      <c r="BL317" s="142"/>
      <c r="BM317" s="142"/>
      <c r="BN317" s="142"/>
      <c r="BO317" s="142"/>
      <c r="BP317" s="142"/>
      <c r="BQ317" s="142"/>
      <c r="BR317" s="142"/>
      <c r="BS317" s="142"/>
      <c r="BT317" s="142"/>
      <c r="BU317" s="142"/>
      <c r="BV317" s="142"/>
      <c r="BW317" s="142"/>
      <c r="BX317" s="142"/>
      <c r="BY317" s="142"/>
      <c r="BZ317" s="142"/>
      <c r="CA317" s="142"/>
      <c r="CB317" s="142"/>
      <c r="CC317" s="142"/>
      <c r="CD317" s="142"/>
      <c r="CE317" s="142"/>
      <c r="CF317" s="142"/>
      <c r="CG317" s="142"/>
      <c r="CH317" s="142"/>
      <c r="CI317" s="142"/>
      <c r="CJ317" s="142"/>
      <c r="CK317" s="142"/>
      <c r="CL317" s="142"/>
      <c r="CM317" s="142"/>
      <c r="CN317" s="142"/>
      <c r="CO317" s="142"/>
      <c r="CP317" s="142"/>
      <c r="CQ317" s="142"/>
      <c r="CR317" s="142"/>
      <c r="CS317" s="142"/>
      <c r="CT317" s="142"/>
      <c r="CU317" s="142"/>
      <c r="CV317" s="142"/>
      <c r="CW317" s="142"/>
      <c r="CX317" s="142"/>
      <c r="CY317" s="142"/>
      <c r="CZ317" s="142"/>
      <c r="DA317" s="142"/>
      <c r="DB317" s="142"/>
      <c r="DC317" s="142"/>
      <c r="DD317" s="142"/>
      <c r="DE317" s="142"/>
      <c r="DF317" s="142"/>
      <c r="DG317" s="142"/>
      <c r="DH317" s="142"/>
      <c r="DI317" s="142"/>
      <c r="DJ317" s="142"/>
      <c r="DK317" s="142"/>
      <c r="DL317" s="142"/>
      <c r="DM317" s="142"/>
      <c r="DN317" s="142"/>
      <c r="DO317" s="142"/>
      <c r="DP317" s="142"/>
      <c r="DQ317" s="142"/>
      <c r="DR317" s="142"/>
      <c r="DS317" s="142"/>
      <c r="DT317" s="142"/>
      <c r="DU317" s="142"/>
      <c r="DV317" s="142"/>
      <c r="DW317" s="142"/>
      <c r="DX317" s="142"/>
      <c r="DY317" s="142"/>
      <c r="DZ317" s="142"/>
      <c r="EA317" s="142"/>
      <c r="EB317" s="142"/>
      <c r="EC317" s="142"/>
      <c r="ED317" s="142"/>
      <c r="EE317" s="142"/>
      <c r="EF317" s="142"/>
      <c r="EG317" s="142"/>
      <c r="EH317" s="142"/>
      <c r="EI317" s="142"/>
      <c r="EJ317" s="142"/>
      <c r="EK317" s="142"/>
      <c r="EL317" s="142"/>
      <c r="EM317" s="142"/>
      <c r="EN317" s="142"/>
      <c r="EO317" s="142"/>
      <c r="EP317" s="142"/>
      <c r="EQ317" s="142"/>
      <c r="ER317" s="142"/>
      <c r="ES317" s="142"/>
      <c r="ET317" s="142"/>
      <c r="EU317" s="142"/>
      <c r="EV317" s="142"/>
      <c r="EW317" s="142"/>
      <c r="EX317" s="142"/>
      <c r="EY317" s="142"/>
      <c r="EZ317" s="142"/>
    </row>
    <row r="318" spans="2:156" s="156" customFormat="1" x14ac:dyDescent="0.2">
      <c r="B318" s="135"/>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2"/>
      <c r="AL318" s="142"/>
      <c r="AM318" s="142"/>
      <c r="AN318" s="142"/>
      <c r="AO318" s="142"/>
      <c r="AP318" s="142"/>
      <c r="AQ318" s="142"/>
      <c r="AR318" s="142"/>
      <c r="AS318" s="142"/>
      <c r="AT318" s="142"/>
      <c r="AU318" s="142"/>
      <c r="AV318" s="142"/>
      <c r="AW318" s="142"/>
      <c r="AX318" s="142"/>
      <c r="AY318" s="142"/>
      <c r="AZ318" s="142"/>
      <c r="BA318" s="142"/>
      <c r="BB318" s="142"/>
      <c r="BC318" s="142"/>
      <c r="BD318" s="142"/>
      <c r="BE318" s="142"/>
      <c r="BF318" s="142"/>
      <c r="BG318" s="142"/>
      <c r="BH318" s="142"/>
      <c r="BI318" s="142"/>
      <c r="BJ318" s="142"/>
      <c r="BK318" s="142"/>
      <c r="BL318" s="142"/>
      <c r="BM318" s="142"/>
      <c r="BN318" s="142"/>
      <c r="BO318" s="142"/>
      <c r="BP318" s="142"/>
      <c r="BQ318" s="142"/>
      <c r="BR318" s="142"/>
      <c r="BS318" s="142"/>
      <c r="BT318" s="142"/>
      <c r="BU318" s="142"/>
      <c r="BV318" s="142"/>
      <c r="BW318" s="142"/>
      <c r="BX318" s="142"/>
      <c r="BY318" s="142"/>
      <c r="BZ318" s="142"/>
      <c r="CA318" s="142"/>
      <c r="CB318" s="142"/>
      <c r="CC318" s="142"/>
      <c r="CD318" s="142"/>
      <c r="CE318" s="142"/>
      <c r="CF318" s="142"/>
      <c r="CG318" s="142"/>
      <c r="CH318" s="142"/>
      <c r="CI318" s="142"/>
      <c r="CJ318" s="142"/>
      <c r="CK318" s="142"/>
      <c r="CL318" s="142"/>
      <c r="CM318" s="142"/>
      <c r="CN318" s="142"/>
      <c r="CO318" s="142"/>
      <c r="CP318" s="142"/>
      <c r="CQ318" s="142"/>
      <c r="CR318" s="142"/>
      <c r="CS318" s="142"/>
      <c r="CT318" s="142"/>
      <c r="CU318" s="142"/>
      <c r="CV318" s="142"/>
      <c r="CW318" s="142"/>
      <c r="CX318" s="142"/>
      <c r="CY318" s="142"/>
      <c r="CZ318" s="142"/>
      <c r="DA318" s="142"/>
      <c r="DB318" s="142"/>
      <c r="DC318" s="142"/>
      <c r="DD318" s="142"/>
      <c r="DE318" s="142"/>
      <c r="DF318" s="142"/>
      <c r="DG318" s="142"/>
      <c r="DH318" s="142"/>
      <c r="DI318" s="142"/>
      <c r="DJ318" s="142"/>
      <c r="DK318" s="142"/>
      <c r="DL318" s="142"/>
      <c r="DM318" s="142"/>
      <c r="DN318" s="142"/>
      <c r="DO318" s="142"/>
      <c r="DP318" s="142"/>
      <c r="DQ318" s="142"/>
      <c r="DR318" s="142"/>
      <c r="DS318" s="142"/>
      <c r="DT318" s="142"/>
      <c r="DU318" s="142"/>
      <c r="DV318" s="142"/>
      <c r="DW318" s="142"/>
      <c r="DX318" s="142"/>
      <c r="DY318" s="142"/>
      <c r="DZ318" s="142"/>
      <c r="EA318" s="142"/>
      <c r="EB318" s="142"/>
      <c r="EC318" s="142"/>
      <c r="ED318" s="142"/>
      <c r="EE318" s="142"/>
      <c r="EF318" s="142"/>
      <c r="EG318" s="142"/>
      <c r="EH318" s="142"/>
      <c r="EI318" s="142"/>
      <c r="EJ318" s="142"/>
      <c r="EK318" s="142"/>
      <c r="EL318" s="142"/>
      <c r="EM318" s="142"/>
      <c r="EN318" s="142"/>
      <c r="EO318" s="142"/>
      <c r="EP318" s="142"/>
      <c r="EQ318" s="142"/>
      <c r="ER318" s="142"/>
      <c r="ES318" s="142"/>
      <c r="ET318" s="142"/>
      <c r="EU318" s="142"/>
      <c r="EV318" s="142"/>
      <c r="EW318" s="142"/>
      <c r="EX318" s="142"/>
      <c r="EY318" s="142"/>
      <c r="EZ318" s="142"/>
    </row>
    <row r="319" spans="2:156" s="156" customFormat="1" x14ac:dyDescent="0.2">
      <c r="B319" s="135"/>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2"/>
      <c r="AL319" s="142"/>
      <c r="AM319" s="142"/>
      <c r="AN319" s="142"/>
      <c r="AO319" s="142"/>
      <c r="AP319" s="142"/>
      <c r="AQ319" s="142"/>
      <c r="AR319" s="142"/>
      <c r="AS319" s="142"/>
      <c r="AT319" s="142"/>
      <c r="AU319" s="142"/>
      <c r="AV319" s="142"/>
      <c r="AW319" s="142"/>
      <c r="AX319" s="142"/>
      <c r="AY319" s="142"/>
      <c r="AZ319" s="142"/>
      <c r="BA319" s="142"/>
      <c r="BB319" s="142"/>
      <c r="BC319" s="142"/>
      <c r="BD319" s="142"/>
      <c r="BE319" s="142"/>
      <c r="BF319" s="142"/>
      <c r="BG319" s="142"/>
      <c r="BH319" s="142"/>
      <c r="BI319" s="142"/>
      <c r="BJ319" s="142"/>
      <c r="BK319" s="142"/>
      <c r="BL319" s="142"/>
      <c r="BM319" s="142"/>
      <c r="BN319" s="142"/>
      <c r="BO319" s="142"/>
      <c r="BP319" s="142"/>
      <c r="BQ319" s="142"/>
      <c r="BR319" s="142"/>
      <c r="BS319" s="142"/>
      <c r="BT319" s="142"/>
      <c r="BU319" s="142"/>
      <c r="BV319" s="142"/>
      <c r="BW319" s="142"/>
      <c r="BX319" s="142"/>
      <c r="BY319" s="142"/>
      <c r="BZ319" s="142"/>
      <c r="CA319" s="142"/>
      <c r="CB319" s="142"/>
      <c r="CC319" s="142"/>
      <c r="CD319" s="142"/>
      <c r="CE319" s="142"/>
      <c r="CF319" s="142"/>
      <c r="CG319" s="142"/>
      <c r="CH319" s="142"/>
      <c r="CI319" s="142"/>
      <c r="CJ319" s="142"/>
      <c r="CK319" s="142"/>
      <c r="CL319" s="142"/>
      <c r="CM319" s="142"/>
      <c r="CN319" s="142"/>
      <c r="CO319" s="142"/>
      <c r="CP319" s="142"/>
      <c r="CQ319" s="142"/>
      <c r="CR319" s="142"/>
      <c r="CS319" s="142"/>
      <c r="CT319" s="142"/>
      <c r="CU319" s="142"/>
      <c r="CV319" s="142"/>
      <c r="CW319" s="142"/>
      <c r="CX319" s="142"/>
      <c r="CY319" s="142"/>
      <c r="CZ319" s="142"/>
      <c r="DA319" s="142"/>
      <c r="DB319" s="142"/>
      <c r="DC319" s="142"/>
      <c r="DD319" s="142"/>
      <c r="DE319" s="142"/>
      <c r="DF319" s="142"/>
      <c r="DG319" s="142"/>
      <c r="DH319" s="142"/>
      <c r="DI319" s="142"/>
      <c r="DJ319" s="142"/>
      <c r="DK319" s="142"/>
      <c r="DL319" s="142"/>
      <c r="DM319" s="142"/>
      <c r="DN319" s="142"/>
      <c r="DO319" s="142"/>
      <c r="DP319" s="142"/>
      <c r="DQ319" s="142"/>
      <c r="DR319" s="142"/>
      <c r="DS319" s="142"/>
      <c r="DT319" s="142"/>
      <c r="DU319" s="142"/>
      <c r="DV319" s="142"/>
      <c r="DW319" s="142"/>
      <c r="DX319" s="142"/>
      <c r="DY319" s="142"/>
      <c r="DZ319" s="142"/>
      <c r="EA319" s="142"/>
      <c r="EB319" s="142"/>
      <c r="EC319" s="142"/>
      <c r="ED319" s="142"/>
      <c r="EE319" s="142"/>
      <c r="EF319" s="142"/>
      <c r="EG319" s="142"/>
      <c r="EH319" s="142"/>
      <c r="EI319" s="142"/>
      <c r="EJ319" s="142"/>
      <c r="EK319" s="142"/>
      <c r="EL319" s="142"/>
      <c r="EM319" s="142"/>
      <c r="EN319" s="142"/>
      <c r="EO319" s="142"/>
      <c r="EP319" s="142"/>
      <c r="EQ319" s="142"/>
      <c r="ER319" s="142"/>
      <c r="ES319" s="142"/>
      <c r="ET319" s="142"/>
      <c r="EU319" s="142"/>
      <c r="EV319" s="142"/>
      <c r="EW319" s="142"/>
      <c r="EX319" s="142"/>
      <c r="EY319" s="142"/>
      <c r="EZ319" s="142"/>
    </row>
    <row r="320" spans="2:156" s="156" customFormat="1" x14ac:dyDescent="0.2">
      <c r="B320" s="135"/>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2"/>
      <c r="AL320" s="142"/>
      <c r="AM320" s="142"/>
      <c r="AN320" s="142"/>
      <c r="AO320" s="142"/>
      <c r="AP320" s="142"/>
      <c r="AQ320" s="142"/>
      <c r="AR320" s="142"/>
      <c r="AS320" s="142"/>
      <c r="AT320" s="142"/>
      <c r="AU320" s="142"/>
      <c r="AV320" s="142"/>
      <c r="AW320" s="142"/>
      <c r="AX320" s="142"/>
      <c r="AY320" s="142"/>
      <c r="AZ320" s="142"/>
      <c r="BA320" s="142"/>
      <c r="BB320" s="142"/>
      <c r="BC320" s="142"/>
      <c r="BD320" s="142"/>
      <c r="BE320" s="142"/>
      <c r="BF320" s="142"/>
      <c r="BG320" s="142"/>
      <c r="BH320" s="142"/>
      <c r="BI320" s="142"/>
      <c r="BJ320" s="142"/>
      <c r="BK320" s="142"/>
      <c r="BL320" s="142"/>
      <c r="BM320" s="142"/>
      <c r="BN320" s="142"/>
      <c r="BO320" s="142"/>
      <c r="BP320" s="142"/>
      <c r="BQ320" s="142"/>
      <c r="BR320" s="142"/>
      <c r="BS320" s="142"/>
      <c r="BT320" s="142"/>
      <c r="BU320" s="142"/>
      <c r="BV320" s="142"/>
      <c r="BW320" s="142"/>
      <c r="BX320" s="142"/>
      <c r="BY320" s="142"/>
      <c r="BZ320" s="142"/>
      <c r="CA320" s="142"/>
      <c r="CB320" s="142"/>
      <c r="CC320" s="142"/>
      <c r="CD320" s="142"/>
      <c r="CE320" s="142"/>
      <c r="CF320" s="142"/>
      <c r="CG320" s="142"/>
      <c r="CH320" s="142"/>
      <c r="CI320" s="142"/>
      <c r="CJ320" s="142"/>
      <c r="CK320" s="142"/>
      <c r="CL320" s="142"/>
      <c r="CM320" s="142"/>
      <c r="CN320" s="142"/>
      <c r="CO320" s="142"/>
      <c r="CP320" s="142"/>
      <c r="CQ320" s="142"/>
      <c r="CR320" s="142"/>
      <c r="CS320" s="142"/>
      <c r="CT320" s="142"/>
      <c r="CU320" s="142"/>
      <c r="CV320" s="142"/>
      <c r="CW320" s="142"/>
      <c r="CX320" s="142"/>
      <c r="CY320" s="142"/>
      <c r="CZ320" s="142"/>
      <c r="DA320" s="142"/>
      <c r="DB320" s="142"/>
      <c r="DC320" s="142"/>
      <c r="DD320" s="142"/>
      <c r="DE320" s="142"/>
      <c r="DF320" s="142"/>
      <c r="DG320" s="142"/>
      <c r="DH320" s="142"/>
      <c r="DI320" s="142"/>
      <c r="DJ320" s="142"/>
      <c r="DK320" s="142"/>
      <c r="DL320" s="142"/>
      <c r="DM320" s="142"/>
      <c r="DN320" s="142"/>
      <c r="DO320" s="142"/>
      <c r="DP320" s="142"/>
      <c r="DQ320" s="142"/>
      <c r="DR320" s="142"/>
      <c r="DS320" s="142"/>
      <c r="DT320" s="142"/>
      <c r="DU320" s="142"/>
      <c r="DV320" s="142"/>
      <c r="DW320" s="142"/>
      <c r="DX320" s="142"/>
      <c r="DY320" s="142"/>
      <c r="DZ320" s="142"/>
      <c r="EA320" s="142"/>
      <c r="EB320" s="142"/>
      <c r="EC320" s="142"/>
      <c r="ED320" s="142"/>
      <c r="EE320" s="142"/>
      <c r="EF320" s="142"/>
      <c r="EG320" s="142"/>
      <c r="EH320" s="142"/>
      <c r="EI320" s="142"/>
      <c r="EJ320" s="142"/>
      <c r="EK320" s="142"/>
      <c r="EL320" s="142"/>
      <c r="EM320" s="142"/>
      <c r="EN320" s="142"/>
      <c r="EO320" s="142"/>
      <c r="EP320" s="142"/>
      <c r="EQ320" s="142"/>
      <c r="ER320" s="142"/>
      <c r="ES320" s="142"/>
      <c r="ET320" s="142"/>
      <c r="EU320" s="142"/>
      <c r="EV320" s="142"/>
      <c r="EW320" s="142"/>
      <c r="EX320" s="142"/>
      <c r="EY320" s="142"/>
      <c r="EZ320" s="142"/>
    </row>
    <row r="321" spans="2:156" s="156" customFormat="1" x14ac:dyDescent="0.2">
      <c r="B321" s="135"/>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2"/>
      <c r="AL321" s="142"/>
      <c r="AM321" s="142"/>
      <c r="AN321" s="142"/>
      <c r="AO321" s="142"/>
      <c r="AP321" s="142"/>
      <c r="AQ321" s="142"/>
      <c r="AR321" s="142"/>
      <c r="AS321" s="142"/>
      <c r="AT321" s="142"/>
      <c r="AU321" s="142"/>
      <c r="AV321" s="142"/>
      <c r="AW321" s="142"/>
      <c r="AX321" s="142"/>
      <c r="AY321" s="142"/>
      <c r="AZ321" s="142"/>
      <c r="BA321" s="142"/>
      <c r="BB321" s="142"/>
      <c r="BC321" s="142"/>
      <c r="BD321" s="142"/>
      <c r="BE321" s="142"/>
      <c r="BF321" s="142"/>
      <c r="BG321" s="142"/>
      <c r="BH321" s="142"/>
      <c r="BI321" s="142"/>
      <c r="BJ321" s="142"/>
      <c r="BK321" s="142"/>
      <c r="BL321" s="142"/>
      <c r="BM321" s="142"/>
      <c r="BN321" s="142"/>
      <c r="BO321" s="142"/>
      <c r="BP321" s="142"/>
      <c r="BQ321" s="142"/>
      <c r="BR321" s="142"/>
      <c r="BS321" s="142"/>
      <c r="BT321" s="142"/>
      <c r="BU321" s="142"/>
      <c r="BV321" s="142"/>
      <c r="BW321" s="142"/>
      <c r="BX321" s="142"/>
      <c r="BY321" s="142"/>
      <c r="BZ321" s="142"/>
      <c r="CA321" s="142"/>
      <c r="CB321" s="142"/>
      <c r="CC321" s="142"/>
      <c r="CD321" s="142"/>
      <c r="CE321" s="142"/>
      <c r="CF321" s="142"/>
      <c r="CG321" s="142"/>
      <c r="CH321" s="142"/>
      <c r="CI321" s="142"/>
      <c r="CJ321" s="142"/>
      <c r="CK321" s="142"/>
      <c r="CL321" s="142"/>
      <c r="CM321" s="142"/>
      <c r="CN321" s="142"/>
      <c r="CO321" s="142"/>
      <c r="CP321" s="142"/>
      <c r="CQ321" s="142"/>
      <c r="CR321" s="142"/>
      <c r="CS321" s="142"/>
      <c r="CT321" s="142"/>
      <c r="CU321" s="142"/>
      <c r="CV321" s="142"/>
      <c r="CW321" s="142"/>
      <c r="CX321" s="142"/>
      <c r="CY321" s="142"/>
      <c r="CZ321" s="142"/>
      <c r="DA321" s="142"/>
      <c r="DB321" s="142"/>
      <c r="DC321" s="142"/>
      <c r="DD321" s="142"/>
      <c r="DE321" s="142"/>
      <c r="DF321" s="142"/>
      <c r="DG321" s="142"/>
      <c r="DH321" s="142"/>
      <c r="DI321" s="142"/>
      <c r="DJ321" s="142"/>
      <c r="DK321" s="142"/>
      <c r="DL321" s="142"/>
      <c r="DM321" s="142"/>
      <c r="DN321" s="142"/>
      <c r="DO321" s="142"/>
      <c r="DP321" s="142"/>
      <c r="DQ321" s="142"/>
      <c r="DR321" s="142"/>
      <c r="DS321" s="142"/>
      <c r="DT321" s="142"/>
      <c r="DU321" s="142"/>
      <c r="DV321" s="142"/>
      <c r="DW321" s="142"/>
      <c r="DX321" s="142"/>
      <c r="DY321" s="142"/>
      <c r="DZ321" s="142"/>
      <c r="EA321" s="142"/>
      <c r="EB321" s="142"/>
      <c r="EC321" s="142"/>
      <c r="ED321" s="142"/>
      <c r="EE321" s="142"/>
      <c r="EF321" s="142"/>
      <c r="EG321" s="142"/>
      <c r="EH321" s="142"/>
      <c r="EI321" s="142"/>
      <c r="EJ321" s="142"/>
      <c r="EK321" s="142"/>
      <c r="EL321" s="142"/>
      <c r="EM321" s="142"/>
      <c r="EN321" s="142"/>
      <c r="EO321" s="142"/>
      <c r="EP321" s="142"/>
      <c r="EQ321" s="142"/>
      <c r="ER321" s="142"/>
      <c r="ES321" s="142"/>
      <c r="ET321" s="142"/>
      <c r="EU321" s="142"/>
      <c r="EV321" s="142"/>
      <c r="EW321" s="142"/>
      <c r="EX321" s="142"/>
      <c r="EY321" s="142"/>
      <c r="EZ321" s="142"/>
    </row>
    <row r="322" spans="2:156" s="156" customFormat="1" x14ac:dyDescent="0.2">
      <c r="B322" s="135"/>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2"/>
      <c r="AL322" s="142"/>
      <c r="AM322" s="142"/>
      <c r="AN322" s="142"/>
      <c r="AO322" s="142"/>
      <c r="AP322" s="142"/>
      <c r="AQ322" s="142"/>
      <c r="AR322" s="142"/>
      <c r="AS322" s="142"/>
      <c r="AT322" s="142"/>
      <c r="AU322" s="142"/>
      <c r="AV322" s="142"/>
      <c r="AW322" s="142"/>
      <c r="AX322" s="142"/>
      <c r="AY322" s="142"/>
      <c r="AZ322" s="142"/>
      <c r="BA322" s="142"/>
      <c r="BB322" s="142"/>
      <c r="BC322" s="142"/>
      <c r="BD322" s="142"/>
      <c r="BE322" s="142"/>
      <c r="BF322" s="142"/>
      <c r="BG322" s="142"/>
      <c r="BH322" s="142"/>
      <c r="BI322" s="142"/>
      <c r="BJ322" s="142"/>
      <c r="BK322" s="142"/>
      <c r="BL322" s="142"/>
      <c r="BM322" s="142"/>
      <c r="BN322" s="142"/>
      <c r="BO322" s="142"/>
      <c r="BP322" s="142"/>
      <c r="BQ322" s="142"/>
      <c r="BR322" s="142"/>
      <c r="BS322" s="142"/>
      <c r="BT322" s="142"/>
      <c r="BU322" s="142"/>
      <c r="BV322" s="142"/>
      <c r="BW322" s="142"/>
      <c r="BX322" s="142"/>
      <c r="BY322" s="142"/>
      <c r="BZ322" s="142"/>
      <c r="CA322" s="142"/>
      <c r="CB322" s="142"/>
      <c r="CC322" s="142"/>
      <c r="CD322" s="142"/>
      <c r="CE322" s="142"/>
      <c r="CF322" s="142"/>
      <c r="CG322" s="142"/>
      <c r="CH322" s="142"/>
      <c r="CI322" s="142"/>
      <c r="CJ322" s="142"/>
      <c r="CK322" s="142"/>
      <c r="CL322" s="142"/>
      <c r="CM322" s="142"/>
      <c r="CN322" s="142"/>
      <c r="CO322" s="142"/>
      <c r="CP322" s="142"/>
      <c r="CQ322" s="142"/>
      <c r="CR322" s="142"/>
      <c r="CS322" s="142"/>
      <c r="CT322" s="142"/>
      <c r="CU322" s="142"/>
      <c r="CV322" s="142"/>
      <c r="CW322" s="142"/>
      <c r="CX322" s="142"/>
      <c r="CY322" s="142"/>
      <c r="CZ322" s="142"/>
      <c r="DA322" s="142"/>
      <c r="DB322" s="142"/>
      <c r="DC322" s="142"/>
      <c r="DD322" s="142"/>
      <c r="DE322" s="142"/>
      <c r="DF322" s="142"/>
      <c r="DG322" s="142"/>
      <c r="DH322" s="142"/>
      <c r="DI322" s="142"/>
      <c r="DJ322" s="142"/>
      <c r="DK322" s="142"/>
      <c r="DL322" s="142"/>
      <c r="DM322" s="142"/>
      <c r="DN322" s="142"/>
      <c r="DO322" s="142"/>
      <c r="DP322" s="142"/>
      <c r="DQ322" s="142"/>
      <c r="DR322" s="142"/>
      <c r="DS322" s="142"/>
      <c r="DT322" s="142"/>
      <c r="DU322" s="142"/>
      <c r="DV322" s="142"/>
      <c r="DW322" s="142"/>
      <c r="DX322" s="142"/>
      <c r="DY322" s="142"/>
      <c r="DZ322" s="142"/>
      <c r="EA322" s="142"/>
      <c r="EB322" s="142"/>
      <c r="EC322" s="142"/>
      <c r="ED322" s="142"/>
      <c r="EE322" s="142"/>
      <c r="EF322" s="142"/>
      <c r="EG322" s="142"/>
      <c r="EH322" s="142"/>
      <c r="EI322" s="142"/>
      <c r="EJ322" s="142"/>
      <c r="EK322" s="142"/>
      <c r="EL322" s="142"/>
      <c r="EM322" s="142"/>
      <c r="EN322" s="142"/>
      <c r="EO322" s="142"/>
      <c r="EP322" s="142"/>
      <c r="EQ322" s="142"/>
      <c r="ER322" s="142"/>
      <c r="ES322" s="142"/>
      <c r="ET322" s="142"/>
      <c r="EU322" s="142"/>
      <c r="EV322" s="142"/>
      <c r="EW322" s="142"/>
      <c r="EX322" s="142"/>
      <c r="EY322" s="142"/>
      <c r="EZ322" s="142"/>
    </row>
    <row r="323" spans="2:156" s="156" customFormat="1" x14ac:dyDescent="0.2">
      <c r="B323" s="135"/>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2"/>
      <c r="AL323" s="142"/>
      <c r="AM323" s="142"/>
      <c r="AN323" s="142"/>
      <c r="AO323" s="142"/>
      <c r="AP323" s="142"/>
      <c r="AQ323" s="142"/>
      <c r="AR323" s="142"/>
      <c r="AS323" s="142"/>
      <c r="AT323" s="142"/>
      <c r="AU323" s="142"/>
      <c r="AV323" s="142"/>
      <c r="AW323" s="142"/>
      <c r="AX323" s="142"/>
      <c r="AY323" s="142"/>
      <c r="AZ323" s="142"/>
      <c r="BA323" s="142"/>
      <c r="BB323" s="142"/>
      <c r="BC323" s="142"/>
      <c r="BD323" s="142"/>
      <c r="BE323" s="142"/>
      <c r="BF323" s="142"/>
      <c r="BG323" s="142"/>
      <c r="BH323" s="142"/>
      <c r="BI323" s="142"/>
      <c r="BJ323" s="142"/>
      <c r="BK323" s="142"/>
      <c r="BL323" s="142"/>
      <c r="BM323" s="142"/>
      <c r="BN323" s="142"/>
      <c r="BO323" s="142"/>
      <c r="BP323" s="142"/>
      <c r="BQ323" s="142"/>
      <c r="BR323" s="142"/>
      <c r="BS323" s="142"/>
      <c r="BT323" s="142"/>
      <c r="BU323" s="142"/>
      <c r="BV323" s="142"/>
      <c r="BW323" s="142"/>
      <c r="BX323" s="142"/>
      <c r="BY323" s="142"/>
      <c r="BZ323" s="142"/>
      <c r="CA323" s="142"/>
      <c r="CB323" s="142"/>
      <c r="CC323" s="142"/>
      <c r="CD323" s="142"/>
      <c r="CE323" s="142"/>
      <c r="CF323" s="142"/>
      <c r="CG323" s="142"/>
      <c r="CH323" s="142"/>
      <c r="CI323" s="142"/>
      <c r="CJ323" s="142"/>
      <c r="CK323" s="142"/>
      <c r="CL323" s="142"/>
      <c r="CM323" s="142"/>
      <c r="CN323" s="142"/>
      <c r="CO323" s="142"/>
      <c r="CP323" s="142"/>
      <c r="CQ323" s="142"/>
      <c r="CR323" s="142"/>
      <c r="CS323" s="142"/>
      <c r="CT323" s="142"/>
      <c r="CU323" s="142"/>
      <c r="CV323" s="142"/>
      <c r="CW323" s="142"/>
      <c r="CX323" s="142"/>
      <c r="CY323" s="142"/>
      <c r="CZ323" s="142"/>
      <c r="DA323" s="142"/>
      <c r="DB323" s="142"/>
      <c r="DC323" s="142"/>
      <c r="DD323" s="142"/>
      <c r="DE323" s="142"/>
      <c r="DF323" s="142"/>
      <c r="DG323" s="142"/>
      <c r="DH323" s="142"/>
      <c r="DI323" s="142"/>
      <c r="DJ323" s="142"/>
      <c r="DK323" s="142"/>
      <c r="DL323" s="142"/>
      <c r="DM323" s="142"/>
      <c r="DN323" s="142"/>
      <c r="DO323" s="142"/>
      <c r="DP323" s="142"/>
      <c r="DQ323" s="142"/>
      <c r="DR323" s="142"/>
      <c r="DS323" s="142"/>
      <c r="DT323" s="142"/>
      <c r="DU323" s="142"/>
      <c r="DV323" s="142"/>
      <c r="DW323" s="142"/>
      <c r="DX323" s="142"/>
      <c r="DY323" s="142"/>
      <c r="DZ323" s="142"/>
      <c r="EA323" s="142"/>
      <c r="EB323" s="142"/>
      <c r="EC323" s="142"/>
      <c r="ED323" s="142"/>
      <c r="EE323" s="142"/>
      <c r="EF323" s="142"/>
      <c r="EG323" s="142"/>
      <c r="EH323" s="142"/>
      <c r="EI323" s="142"/>
      <c r="EJ323" s="142"/>
      <c r="EK323" s="142"/>
      <c r="EL323" s="142"/>
      <c r="EM323" s="142"/>
      <c r="EN323" s="142"/>
      <c r="EO323" s="142"/>
      <c r="EP323" s="142"/>
      <c r="EQ323" s="142"/>
      <c r="ER323" s="142"/>
      <c r="ES323" s="142"/>
      <c r="ET323" s="142"/>
      <c r="EU323" s="142"/>
      <c r="EV323" s="142"/>
      <c r="EW323" s="142"/>
      <c r="EX323" s="142"/>
      <c r="EY323" s="142"/>
      <c r="EZ323" s="142"/>
    </row>
    <row r="324" spans="2:156" s="156" customFormat="1" x14ac:dyDescent="0.2">
      <c r="B324" s="135"/>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2"/>
      <c r="AL324" s="142"/>
      <c r="AM324" s="142"/>
      <c r="AN324" s="142"/>
      <c r="AO324" s="142"/>
      <c r="AP324" s="142"/>
      <c r="AQ324" s="142"/>
      <c r="AR324" s="142"/>
      <c r="AS324" s="142"/>
      <c r="AT324" s="142"/>
      <c r="AU324" s="142"/>
      <c r="AV324" s="142"/>
      <c r="AW324" s="142"/>
      <c r="AX324" s="142"/>
      <c r="AY324" s="142"/>
      <c r="AZ324" s="142"/>
      <c r="BA324" s="142"/>
      <c r="BB324" s="142"/>
      <c r="BC324" s="142"/>
      <c r="BD324" s="142"/>
      <c r="BE324" s="142"/>
      <c r="BF324" s="142"/>
      <c r="BG324" s="142"/>
      <c r="BH324" s="142"/>
      <c r="BI324" s="142"/>
      <c r="BJ324" s="142"/>
      <c r="BK324" s="142"/>
      <c r="BL324" s="142"/>
      <c r="BM324" s="142"/>
      <c r="BN324" s="142"/>
      <c r="BO324" s="142"/>
      <c r="BP324" s="142"/>
      <c r="BQ324" s="142"/>
      <c r="BR324" s="142"/>
      <c r="BS324" s="142"/>
      <c r="BT324" s="142"/>
      <c r="BU324" s="142"/>
      <c r="BV324" s="142"/>
      <c r="BW324" s="142"/>
      <c r="BX324" s="142"/>
      <c r="BY324" s="142"/>
      <c r="BZ324" s="142"/>
      <c r="CA324" s="142"/>
      <c r="CB324" s="142"/>
      <c r="CC324" s="142"/>
      <c r="CD324" s="142"/>
      <c r="CE324" s="142"/>
      <c r="CF324" s="142"/>
      <c r="CG324" s="142"/>
      <c r="CH324" s="142"/>
      <c r="CI324" s="142"/>
      <c r="CJ324" s="142"/>
      <c r="CK324" s="142"/>
      <c r="CL324" s="142"/>
      <c r="CM324" s="142"/>
      <c r="CN324" s="142"/>
      <c r="CO324" s="142"/>
      <c r="CP324" s="142"/>
      <c r="CQ324" s="142"/>
      <c r="CR324" s="142"/>
      <c r="CS324" s="142"/>
      <c r="CT324" s="142"/>
      <c r="CU324" s="142"/>
      <c r="CV324" s="142"/>
      <c r="CW324" s="142"/>
      <c r="CX324" s="142"/>
      <c r="CY324" s="142"/>
      <c r="CZ324" s="142"/>
      <c r="DA324" s="142"/>
      <c r="DB324" s="142"/>
      <c r="DC324" s="142"/>
      <c r="DD324" s="142"/>
      <c r="DE324" s="142"/>
      <c r="DF324" s="142"/>
      <c r="DG324" s="142"/>
      <c r="DH324" s="142"/>
      <c r="DI324" s="142"/>
      <c r="DJ324" s="142"/>
      <c r="DK324" s="142"/>
      <c r="DL324" s="142"/>
      <c r="DM324" s="142"/>
      <c r="DN324" s="142"/>
      <c r="DO324" s="142"/>
      <c r="DP324" s="142"/>
      <c r="DQ324" s="142"/>
      <c r="DR324" s="142"/>
      <c r="DS324" s="142"/>
      <c r="DT324" s="142"/>
      <c r="DU324" s="142"/>
      <c r="DV324" s="142"/>
      <c r="DW324" s="142"/>
      <c r="DX324" s="142"/>
      <c r="DY324" s="142"/>
      <c r="DZ324" s="142"/>
      <c r="EA324" s="142"/>
      <c r="EB324" s="142"/>
      <c r="EC324" s="142"/>
      <c r="ED324" s="142"/>
      <c r="EE324" s="142"/>
      <c r="EF324" s="142"/>
      <c r="EG324" s="142"/>
      <c r="EH324" s="142"/>
      <c r="EI324" s="142"/>
      <c r="EJ324" s="142"/>
      <c r="EK324" s="142"/>
      <c r="EL324" s="142"/>
      <c r="EM324" s="142"/>
      <c r="EN324" s="142"/>
      <c r="EO324" s="142"/>
      <c r="EP324" s="142"/>
      <c r="EQ324" s="142"/>
      <c r="ER324" s="142"/>
      <c r="ES324" s="142"/>
      <c r="ET324" s="142"/>
      <c r="EU324" s="142"/>
      <c r="EV324" s="142"/>
      <c r="EW324" s="142"/>
      <c r="EX324" s="142"/>
      <c r="EY324" s="142"/>
      <c r="EZ324" s="142"/>
    </row>
    <row r="325" spans="2:156" s="156" customFormat="1" x14ac:dyDescent="0.2">
      <c r="B325" s="135"/>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2"/>
      <c r="AL325" s="142"/>
      <c r="AM325" s="142"/>
      <c r="AN325" s="142"/>
      <c r="AO325" s="142"/>
      <c r="AP325" s="142"/>
      <c r="AQ325" s="142"/>
      <c r="AR325" s="142"/>
      <c r="AS325" s="142"/>
      <c r="AT325" s="142"/>
      <c r="AU325" s="142"/>
      <c r="AV325" s="142"/>
      <c r="AW325" s="142"/>
      <c r="AX325" s="142"/>
      <c r="AY325" s="142"/>
      <c r="AZ325" s="142"/>
      <c r="BA325" s="142"/>
      <c r="BB325" s="142"/>
      <c r="BC325" s="142"/>
      <c r="BD325" s="142"/>
      <c r="BE325" s="142"/>
      <c r="BF325" s="142"/>
      <c r="BG325" s="142"/>
      <c r="BH325" s="142"/>
      <c r="BI325" s="142"/>
      <c r="BJ325" s="142"/>
      <c r="BK325" s="142"/>
      <c r="BL325" s="142"/>
      <c r="BM325" s="142"/>
      <c r="BN325" s="142"/>
      <c r="BO325" s="142"/>
      <c r="BP325" s="142"/>
      <c r="BQ325" s="142"/>
      <c r="BR325" s="142"/>
      <c r="BS325" s="142"/>
      <c r="BT325" s="142"/>
      <c r="BU325" s="142"/>
      <c r="BV325" s="142"/>
      <c r="BW325" s="142"/>
      <c r="BX325" s="142"/>
      <c r="BY325" s="142"/>
      <c r="BZ325" s="142"/>
      <c r="CA325" s="142"/>
      <c r="CB325" s="142"/>
      <c r="CC325" s="142"/>
      <c r="CD325" s="142"/>
      <c r="CE325" s="142"/>
      <c r="CF325" s="142"/>
      <c r="CG325" s="142"/>
      <c r="CH325" s="142"/>
      <c r="CI325" s="142"/>
      <c r="CJ325" s="142"/>
      <c r="CK325" s="142"/>
      <c r="CL325" s="142"/>
      <c r="CM325" s="142"/>
      <c r="CN325" s="142"/>
      <c r="CO325" s="142"/>
      <c r="CP325" s="142"/>
      <c r="CQ325" s="142"/>
      <c r="CR325" s="142"/>
      <c r="CS325" s="142"/>
      <c r="CT325" s="142"/>
      <c r="CU325" s="142"/>
      <c r="CV325" s="142"/>
      <c r="CW325" s="142"/>
      <c r="CX325" s="142"/>
      <c r="CY325" s="142"/>
      <c r="CZ325" s="142"/>
      <c r="DA325" s="142"/>
      <c r="DB325" s="142"/>
      <c r="DC325" s="142"/>
      <c r="DD325" s="142"/>
      <c r="DE325" s="142"/>
      <c r="DF325" s="142"/>
      <c r="DG325" s="142"/>
      <c r="DH325" s="142"/>
      <c r="DI325" s="142"/>
      <c r="DJ325" s="142"/>
      <c r="DK325" s="142"/>
      <c r="DL325" s="142"/>
      <c r="DM325" s="142"/>
      <c r="DN325" s="142"/>
      <c r="DO325" s="142"/>
      <c r="DP325" s="142"/>
      <c r="DQ325" s="142"/>
      <c r="DR325" s="142"/>
      <c r="DS325" s="142"/>
      <c r="DT325" s="142"/>
      <c r="DU325" s="142"/>
      <c r="DV325" s="142"/>
      <c r="DW325" s="142"/>
      <c r="DX325" s="142"/>
      <c r="DY325" s="142"/>
      <c r="DZ325" s="142"/>
      <c r="EA325" s="142"/>
      <c r="EB325" s="142"/>
      <c r="EC325" s="142"/>
      <c r="ED325" s="142"/>
      <c r="EE325" s="142"/>
      <c r="EF325" s="142"/>
      <c r="EG325" s="142"/>
      <c r="EH325" s="142"/>
      <c r="EI325" s="142"/>
      <c r="EJ325" s="142"/>
      <c r="EK325" s="142"/>
      <c r="EL325" s="142"/>
      <c r="EM325" s="142"/>
      <c r="EN325" s="142"/>
      <c r="EO325" s="142"/>
      <c r="EP325" s="142"/>
      <c r="EQ325" s="142"/>
      <c r="ER325" s="142"/>
      <c r="ES325" s="142"/>
      <c r="ET325" s="142"/>
      <c r="EU325" s="142"/>
      <c r="EV325" s="142"/>
      <c r="EW325" s="142"/>
      <c r="EX325" s="142"/>
      <c r="EY325" s="142"/>
      <c r="EZ325" s="142"/>
    </row>
    <row r="326" spans="2:156" s="156" customFormat="1" x14ac:dyDescent="0.2">
      <c r="B326" s="135"/>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42"/>
      <c r="BH326" s="142"/>
      <c r="BI326" s="142"/>
      <c r="BJ326" s="142"/>
      <c r="BK326" s="142"/>
      <c r="BL326" s="142"/>
      <c r="BM326" s="142"/>
      <c r="BN326" s="142"/>
      <c r="BO326" s="142"/>
      <c r="BP326" s="142"/>
      <c r="BQ326" s="142"/>
      <c r="BR326" s="142"/>
      <c r="BS326" s="142"/>
      <c r="BT326" s="142"/>
      <c r="BU326" s="142"/>
      <c r="BV326" s="142"/>
      <c r="BW326" s="142"/>
      <c r="BX326" s="142"/>
      <c r="BY326" s="142"/>
      <c r="BZ326" s="142"/>
      <c r="CA326" s="142"/>
      <c r="CB326" s="142"/>
      <c r="CC326" s="142"/>
      <c r="CD326" s="142"/>
      <c r="CE326" s="142"/>
      <c r="CF326" s="142"/>
      <c r="CG326" s="142"/>
      <c r="CH326" s="142"/>
      <c r="CI326" s="142"/>
      <c r="CJ326" s="142"/>
      <c r="CK326" s="142"/>
      <c r="CL326" s="142"/>
      <c r="CM326" s="142"/>
      <c r="CN326" s="142"/>
      <c r="CO326" s="142"/>
      <c r="CP326" s="142"/>
      <c r="CQ326" s="142"/>
      <c r="CR326" s="142"/>
      <c r="CS326" s="142"/>
      <c r="CT326" s="142"/>
      <c r="CU326" s="142"/>
      <c r="CV326" s="142"/>
      <c r="CW326" s="142"/>
      <c r="CX326" s="142"/>
      <c r="CY326" s="142"/>
      <c r="CZ326" s="142"/>
      <c r="DA326" s="142"/>
      <c r="DB326" s="142"/>
      <c r="DC326" s="142"/>
      <c r="DD326" s="142"/>
      <c r="DE326" s="142"/>
      <c r="DF326" s="142"/>
      <c r="DG326" s="142"/>
      <c r="DH326" s="142"/>
      <c r="DI326" s="142"/>
      <c r="DJ326" s="142"/>
      <c r="DK326" s="142"/>
      <c r="DL326" s="142"/>
      <c r="DM326" s="142"/>
      <c r="DN326" s="142"/>
      <c r="DO326" s="142"/>
      <c r="DP326" s="142"/>
      <c r="DQ326" s="142"/>
      <c r="DR326" s="142"/>
      <c r="DS326" s="142"/>
      <c r="DT326" s="142"/>
      <c r="DU326" s="142"/>
      <c r="DV326" s="142"/>
      <c r="DW326" s="142"/>
      <c r="DX326" s="142"/>
      <c r="DY326" s="142"/>
      <c r="DZ326" s="142"/>
      <c r="EA326" s="142"/>
      <c r="EB326" s="142"/>
      <c r="EC326" s="142"/>
      <c r="ED326" s="142"/>
      <c r="EE326" s="142"/>
      <c r="EF326" s="142"/>
      <c r="EG326" s="142"/>
      <c r="EH326" s="142"/>
      <c r="EI326" s="142"/>
      <c r="EJ326" s="142"/>
      <c r="EK326" s="142"/>
      <c r="EL326" s="142"/>
      <c r="EM326" s="142"/>
      <c r="EN326" s="142"/>
      <c r="EO326" s="142"/>
      <c r="EP326" s="142"/>
      <c r="EQ326" s="142"/>
      <c r="ER326" s="142"/>
      <c r="ES326" s="142"/>
      <c r="ET326" s="142"/>
      <c r="EU326" s="142"/>
      <c r="EV326" s="142"/>
      <c r="EW326" s="142"/>
      <c r="EX326" s="142"/>
      <c r="EY326" s="142"/>
      <c r="EZ326" s="142"/>
    </row>
    <row r="327" spans="2:156" s="156" customFormat="1" x14ac:dyDescent="0.2">
      <c r="B327" s="135"/>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42"/>
      <c r="BH327" s="142"/>
      <c r="BI327" s="142"/>
      <c r="BJ327" s="142"/>
      <c r="BK327" s="142"/>
      <c r="BL327" s="142"/>
      <c r="BM327" s="142"/>
      <c r="BN327" s="142"/>
      <c r="BO327" s="142"/>
      <c r="BP327" s="142"/>
      <c r="BQ327" s="142"/>
      <c r="BR327" s="142"/>
      <c r="BS327" s="142"/>
      <c r="BT327" s="142"/>
      <c r="BU327" s="142"/>
      <c r="BV327" s="142"/>
      <c r="BW327" s="142"/>
      <c r="BX327" s="142"/>
      <c r="BY327" s="142"/>
      <c r="BZ327" s="142"/>
      <c r="CA327" s="142"/>
      <c r="CB327" s="142"/>
      <c r="CC327" s="142"/>
      <c r="CD327" s="142"/>
      <c r="CE327" s="142"/>
      <c r="CF327" s="142"/>
      <c r="CG327" s="142"/>
      <c r="CH327" s="142"/>
      <c r="CI327" s="142"/>
      <c r="CJ327" s="142"/>
      <c r="CK327" s="142"/>
      <c r="CL327" s="142"/>
      <c r="CM327" s="142"/>
      <c r="CN327" s="142"/>
      <c r="CO327" s="142"/>
      <c r="CP327" s="142"/>
      <c r="CQ327" s="142"/>
      <c r="CR327" s="142"/>
      <c r="CS327" s="142"/>
      <c r="CT327" s="142"/>
      <c r="CU327" s="142"/>
      <c r="CV327" s="142"/>
      <c r="CW327" s="142"/>
      <c r="CX327" s="142"/>
      <c r="CY327" s="142"/>
      <c r="CZ327" s="142"/>
      <c r="DA327" s="142"/>
      <c r="DB327" s="142"/>
      <c r="DC327" s="142"/>
      <c r="DD327" s="142"/>
      <c r="DE327" s="142"/>
      <c r="DF327" s="142"/>
      <c r="DG327" s="142"/>
      <c r="DH327" s="142"/>
      <c r="DI327" s="142"/>
      <c r="DJ327" s="142"/>
      <c r="DK327" s="142"/>
      <c r="DL327" s="142"/>
      <c r="DM327" s="142"/>
      <c r="DN327" s="142"/>
      <c r="DO327" s="142"/>
      <c r="DP327" s="142"/>
      <c r="DQ327" s="142"/>
      <c r="DR327" s="142"/>
      <c r="DS327" s="142"/>
      <c r="DT327" s="142"/>
      <c r="DU327" s="142"/>
      <c r="DV327" s="142"/>
      <c r="DW327" s="142"/>
      <c r="DX327" s="142"/>
      <c r="DY327" s="142"/>
      <c r="DZ327" s="142"/>
      <c r="EA327" s="142"/>
      <c r="EB327" s="142"/>
      <c r="EC327" s="142"/>
      <c r="ED327" s="142"/>
      <c r="EE327" s="142"/>
      <c r="EF327" s="142"/>
      <c r="EG327" s="142"/>
      <c r="EH327" s="142"/>
      <c r="EI327" s="142"/>
      <c r="EJ327" s="142"/>
      <c r="EK327" s="142"/>
      <c r="EL327" s="142"/>
      <c r="EM327" s="142"/>
      <c r="EN327" s="142"/>
      <c r="EO327" s="142"/>
      <c r="EP327" s="142"/>
      <c r="EQ327" s="142"/>
      <c r="ER327" s="142"/>
      <c r="ES327" s="142"/>
      <c r="ET327" s="142"/>
      <c r="EU327" s="142"/>
      <c r="EV327" s="142"/>
      <c r="EW327" s="142"/>
      <c r="EX327" s="142"/>
      <c r="EY327" s="142"/>
      <c r="EZ327" s="142"/>
    </row>
    <row r="328" spans="2:156" s="156" customFormat="1" x14ac:dyDescent="0.2">
      <c r="B328" s="135"/>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2"/>
      <c r="AL328" s="142"/>
      <c r="AM328" s="142"/>
      <c r="AN328" s="142"/>
      <c r="AO328" s="142"/>
      <c r="AP328" s="142"/>
      <c r="AQ328" s="142"/>
      <c r="AR328" s="142"/>
      <c r="AS328" s="142"/>
      <c r="AT328" s="142"/>
      <c r="AU328" s="142"/>
      <c r="AV328" s="142"/>
      <c r="AW328" s="142"/>
      <c r="AX328" s="142"/>
      <c r="AY328" s="142"/>
      <c r="AZ328" s="142"/>
      <c r="BA328" s="142"/>
      <c r="BB328" s="142"/>
      <c r="BC328" s="142"/>
      <c r="BD328" s="142"/>
      <c r="BE328" s="142"/>
      <c r="BF328" s="142"/>
      <c r="BG328" s="142"/>
      <c r="BH328" s="142"/>
      <c r="BI328" s="142"/>
      <c r="BJ328" s="142"/>
      <c r="BK328" s="142"/>
      <c r="BL328" s="142"/>
      <c r="BM328" s="142"/>
      <c r="BN328" s="142"/>
      <c r="BO328" s="142"/>
      <c r="BP328" s="142"/>
      <c r="BQ328" s="142"/>
      <c r="BR328" s="142"/>
      <c r="BS328" s="142"/>
      <c r="BT328" s="142"/>
      <c r="BU328" s="142"/>
      <c r="BV328" s="142"/>
      <c r="BW328" s="142"/>
      <c r="BX328" s="142"/>
      <c r="BY328" s="142"/>
      <c r="BZ328" s="142"/>
      <c r="CA328" s="142"/>
      <c r="CB328" s="142"/>
      <c r="CC328" s="142"/>
      <c r="CD328" s="142"/>
      <c r="CE328" s="142"/>
      <c r="CF328" s="142"/>
      <c r="CG328" s="142"/>
      <c r="CH328" s="142"/>
      <c r="CI328" s="142"/>
      <c r="CJ328" s="142"/>
      <c r="CK328" s="142"/>
      <c r="CL328" s="142"/>
      <c r="CM328" s="142"/>
      <c r="CN328" s="142"/>
      <c r="CO328" s="142"/>
      <c r="CP328" s="142"/>
      <c r="CQ328" s="142"/>
      <c r="CR328" s="142"/>
      <c r="CS328" s="142"/>
      <c r="CT328" s="142"/>
      <c r="CU328" s="142"/>
      <c r="CV328" s="142"/>
      <c r="CW328" s="142"/>
      <c r="CX328" s="142"/>
      <c r="CY328" s="142"/>
      <c r="CZ328" s="142"/>
      <c r="DA328" s="142"/>
      <c r="DB328" s="142"/>
      <c r="DC328" s="142"/>
      <c r="DD328" s="142"/>
      <c r="DE328" s="142"/>
      <c r="DF328" s="142"/>
      <c r="DG328" s="142"/>
      <c r="DH328" s="142"/>
      <c r="DI328" s="142"/>
      <c r="DJ328" s="142"/>
      <c r="DK328" s="142"/>
      <c r="DL328" s="142"/>
      <c r="DM328" s="142"/>
      <c r="DN328" s="142"/>
      <c r="DO328" s="142"/>
      <c r="DP328" s="142"/>
      <c r="DQ328" s="142"/>
      <c r="DR328" s="142"/>
      <c r="DS328" s="142"/>
      <c r="DT328" s="142"/>
      <c r="DU328" s="142"/>
      <c r="DV328" s="142"/>
      <c r="DW328" s="142"/>
      <c r="DX328" s="142"/>
      <c r="DY328" s="142"/>
      <c r="DZ328" s="142"/>
      <c r="EA328" s="142"/>
      <c r="EB328" s="142"/>
      <c r="EC328" s="142"/>
      <c r="ED328" s="142"/>
      <c r="EE328" s="142"/>
      <c r="EF328" s="142"/>
      <c r="EG328" s="142"/>
      <c r="EH328" s="142"/>
      <c r="EI328" s="142"/>
      <c r="EJ328" s="142"/>
      <c r="EK328" s="142"/>
      <c r="EL328" s="142"/>
      <c r="EM328" s="142"/>
      <c r="EN328" s="142"/>
      <c r="EO328" s="142"/>
      <c r="EP328" s="142"/>
      <c r="EQ328" s="142"/>
      <c r="ER328" s="142"/>
      <c r="ES328" s="142"/>
      <c r="ET328" s="142"/>
      <c r="EU328" s="142"/>
      <c r="EV328" s="142"/>
      <c r="EW328" s="142"/>
      <c r="EX328" s="142"/>
      <c r="EY328" s="142"/>
      <c r="EZ328" s="142"/>
    </row>
    <row r="329" spans="2:156" s="156" customFormat="1" x14ac:dyDescent="0.2">
      <c r="B329" s="135"/>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2"/>
      <c r="AN329" s="142"/>
      <c r="AO329" s="142"/>
      <c r="AP329" s="142"/>
      <c r="AQ329" s="142"/>
      <c r="AR329" s="142"/>
      <c r="AS329" s="142"/>
      <c r="AT329" s="142"/>
      <c r="AU329" s="142"/>
      <c r="AV329" s="142"/>
      <c r="AW329" s="142"/>
      <c r="AX329" s="142"/>
      <c r="AY329" s="142"/>
      <c r="AZ329" s="142"/>
      <c r="BA329" s="142"/>
      <c r="BB329" s="142"/>
      <c r="BC329" s="142"/>
      <c r="BD329" s="142"/>
      <c r="BE329" s="142"/>
      <c r="BF329" s="142"/>
      <c r="BG329" s="142"/>
      <c r="BH329" s="142"/>
      <c r="BI329" s="142"/>
      <c r="BJ329" s="142"/>
      <c r="BK329" s="142"/>
      <c r="BL329" s="142"/>
      <c r="BM329" s="142"/>
      <c r="BN329" s="142"/>
      <c r="BO329" s="142"/>
      <c r="BP329" s="142"/>
      <c r="BQ329" s="142"/>
      <c r="BR329" s="142"/>
      <c r="BS329" s="142"/>
      <c r="BT329" s="142"/>
      <c r="BU329" s="142"/>
      <c r="BV329" s="142"/>
      <c r="BW329" s="142"/>
      <c r="BX329" s="142"/>
      <c r="BY329" s="142"/>
      <c r="BZ329" s="142"/>
      <c r="CA329" s="142"/>
      <c r="CB329" s="142"/>
      <c r="CC329" s="142"/>
      <c r="CD329" s="142"/>
      <c r="CE329" s="142"/>
      <c r="CF329" s="142"/>
      <c r="CG329" s="142"/>
      <c r="CH329" s="142"/>
      <c r="CI329" s="142"/>
      <c r="CJ329" s="142"/>
      <c r="CK329" s="142"/>
      <c r="CL329" s="142"/>
      <c r="CM329" s="142"/>
      <c r="CN329" s="142"/>
      <c r="CO329" s="142"/>
      <c r="CP329" s="142"/>
      <c r="CQ329" s="142"/>
      <c r="CR329" s="142"/>
      <c r="CS329" s="142"/>
      <c r="CT329" s="142"/>
      <c r="CU329" s="142"/>
      <c r="CV329" s="142"/>
      <c r="CW329" s="142"/>
      <c r="CX329" s="142"/>
      <c r="CY329" s="142"/>
      <c r="CZ329" s="142"/>
      <c r="DA329" s="142"/>
      <c r="DB329" s="142"/>
      <c r="DC329" s="142"/>
      <c r="DD329" s="142"/>
      <c r="DE329" s="142"/>
      <c r="DF329" s="142"/>
      <c r="DG329" s="142"/>
      <c r="DH329" s="142"/>
      <c r="DI329" s="142"/>
      <c r="DJ329" s="142"/>
      <c r="DK329" s="142"/>
      <c r="DL329" s="142"/>
      <c r="DM329" s="142"/>
      <c r="DN329" s="142"/>
      <c r="DO329" s="142"/>
      <c r="DP329" s="142"/>
      <c r="DQ329" s="142"/>
      <c r="DR329" s="142"/>
      <c r="DS329" s="142"/>
      <c r="DT329" s="142"/>
      <c r="DU329" s="142"/>
      <c r="DV329" s="142"/>
      <c r="DW329" s="142"/>
      <c r="DX329" s="142"/>
      <c r="DY329" s="142"/>
      <c r="DZ329" s="142"/>
      <c r="EA329" s="142"/>
      <c r="EB329" s="142"/>
      <c r="EC329" s="142"/>
      <c r="ED329" s="142"/>
      <c r="EE329" s="142"/>
      <c r="EF329" s="142"/>
      <c r="EG329" s="142"/>
      <c r="EH329" s="142"/>
      <c r="EI329" s="142"/>
      <c r="EJ329" s="142"/>
      <c r="EK329" s="142"/>
      <c r="EL329" s="142"/>
      <c r="EM329" s="142"/>
      <c r="EN329" s="142"/>
      <c r="EO329" s="142"/>
      <c r="EP329" s="142"/>
      <c r="EQ329" s="142"/>
      <c r="ER329" s="142"/>
      <c r="ES329" s="142"/>
      <c r="ET329" s="142"/>
      <c r="EU329" s="142"/>
      <c r="EV329" s="142"/>
      <c r="EW329" s="142"/>
      <c r="EX329" s="142"/>
      <c r="EY329" s="142"/>
      <c r="EZ329" s="142"/>
    </row>
    <row r="330" spans="2:156" s="156" customFormat="1" x14ac:dyDescent="0.2">
      <c r="B330" s="135"/>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2"/>
      <c r="AL330" s="142"/>
      <c r="AM330" s="142"/>
      <c r="AN330" s="142"/>
      <c r="AO330" s="142"/>
      <c r="AP330" s="142"/>
      <c r="AQ330" s="142"/>
      <c r="AR330" s="142"/>
      <c r="AS330" s="142"/>
      <c r="AT330" s="142"/>
      <c r="AU330" s="142"/>
      <c r="AV330" s="142"/>
      <c r="AW330" s="142"/>
      <c r="AX330" s="142"/>
      <c r="AY330" s="142"/>
      <c r="AZ330" s="142"/>
      <c r="BA330" s="142"/>
      <c r="BB330" s="142"/>
      <c r="BC330" s="142"/>
      <c r="BD330" s="142"/>
      <c r="BE330" s="142"/>
      <c r="BF330" s="142"/>
      <c r="BG330" s="142"/>
      <c r="BH330" s="142"/>
      <c r="BI330" s="142"/>
      <c r="BJ330" s="142"/>
      <c r="BK330" s="142"/>
      <c r="BL330" s="142"/>
      <c r="BM330" s="142"/>
      <c r="BN330" s="142"/>
      <c r="BO330" s="142"/>
      <c r="BP330" s="142"/>
      <c r="BQ330" s="142"/>
      <c r="BR330" s="142"/>
      <c r="BS330" s="142"/>
      <c r="BT330" s="142"/>
      <c r="BU330" s="142"/>
      <c r="BV330" s="142"/>
      <c r="BW330" s="142"/>
      <c r="BX330" s="142"/>
      <c r="BY330" s="142"/>
      <c r="BZ330" s="142"/>
      <c r="CA330" s="142"/>
      <c r="CB330" s="142"/>
      <c r="CC330" s="142"/>
      <c r="CD330" s="142"/>
      <c r="CE330" s="142"/>
      <c r="CF330" s="142"/>
      <c r="CG330" s="142"/>
      <c r="CH330" s="142"/>
      <c r="CI330" s="142"/>
      <c r="CJ330" s="142"/>
      <c r="CK330" s="142"/>
      <c r="CL330" s="142"/>
      <c r="CM330" s="142"/>
      <c r="CN330" s="142"/>
      <c r="CO330" s="142"/>
      <c r="CP330" s="142"/>
      <c r="CQ330" s="142"/>
      <c r="CR330" s="142"/>
      <c r="CS330" s="142"/>
      <c r="CT330" s="142"/>
      <c r="CU330" s="142"/>
      <c r="CV330" s="142"/>
      <c r="CW330" s="142"/>
      <c r="CX330" s="142"/>
      <c r="CY330" s="142"/>
      <c r="CZ330" s="142"/>
      <c r="DA330" s="142"/>
      <c r="DB330" s="142"/>
      <c r="DC330" s="142"/>
      <c r="DD330" s="142"/>
      <c r="DE330" s="142"/>
      <c r="DF330" s="142"/>
      <c r="DG330" s="142"/>
      <c r="DH330" s="142"/>
      <c r="DI330" s="142"/>
      <c r="DJ330" s="142"/>
      <c r="DK330" s="142"/>
      <c r="DL330" s="142"/>
      <c r="DM330" s="142"/>
      <c r="DN330" s="142"/>
      <c r="DO330" s="142"/>
      <c r="DP330" s="142"/>
      <c r="DQ330" s="142"/>
      <c r="DR330" s="142"/>
      <c r="DS330" s="142"/>
      <c r="DT330" s="142"/>
      <c r="DU330" s="142"/>
      <c r="DV330" s="142"/>
      <c r="DW330" s="142"/>
      <c r="DX330" s="142"/>
      <c r="DY330" s="142"/>
      <c r="DZ330" s="142"/>
      <c r="EA330" s="142"/>
      <c r="EB330" s="142"/>
      <c r="EC330" s="142"/>
      <c r="ED330" s="142"/>
      <c r="EE330" s="142"/>
      <c r="EF330" s="142"/>
      <c r="EG330" s="142"/>
      <c r="EH330" s="142"/>
      <c r="EI330" s="142"/>
      <c r="EJ330" s="142"/>
      <c r="EK330" s="142"/>
      <c r="EL330" s="142"/>
      <c r="EM330" s="142"/>
      <c r="EN330" s="142"/>
      <c r="EO330" s="142"/>
      <c r="EP330" s="142"/>
      <c r="EQ330" s="142"/>
      <c r="ER330" s="142"/>
      <c r="ES330" s="142"/>
      <c r="ET330" s="142"/>
      <c r="EU330" s="142"/>
      <c r="EV330" s="142"/>
      <c r="EW330" s="142"/>
      <c r="EX330" s="142"/>
      <c r="EY330" s="142"/>
      <c r="EZ330" s="142"/>
    </row>
    <row r="331" spans="2:156" s="156" customFormat="1" x14ac:dyDescent="0.2">
      <c r="B331" s="135"/>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2"/>
      <c r="AJ331" s="142"/>
      <c r="AK331" s="142"/>
      <c r="AL331" s="142"/>
      <c r="AM331" s="142"/>
      <c r="AN331" s="142"/>
      <c r="AO331" s="142"/>
      <c r="AP331" s="142"/>
      <c r="AQ331" s="142"/>
      <c r="AR331" s="142"/>
      <c r="AS331" s="142"/>
      <c r="AT331" s="142"/>
      <c r="AU331" s="142"/>
      <c r="AV331" s="142"/>
      <c r="AW331" s="142"/>
      <c r="AX331" s="142"/>
      <c r="AY331" s="142"/>
      <c r="AZ331" s="142"/>
      <c r="BA331" s="142"/>
      <c r="BB331" s="142"/>
      <c r="BC331" s="142"/>
      <c r="BD331" s="142"/>
      <c r="BE331" s="142"/>
      <c r="BF331" s="142"/>
      <c r="BG331" s="142"/>
      <c r="BH331" s="142"/>
      <c r="BI331" s="142"/>
      <c r="BJ331" s="142"/>
      <c r="BK331" s="142"/>
      <c r="BL331" s="142"/>
      <c r="BM331" s="142"/>
      <c r="BN331" s="142"/>
      <c r="BO331" s="142"/>
      <c r="BP331" s="142"/>
      <c r="BQ331" s="142"/>
      <c r="BR331" s="142"/>
      <c r="BS331" s="142"/>
      <c r="BT331" s="142"/>
      <c r="BU331" s="142"/>
      <c r="BV331" s="142"/>
      <c r="BW331" s="142"/>
      <c r="BX331" s="142"/>
      <c r="BY331" s="142"/>
      <c r="BZ331" s="142"/>
      <c r="CA331" s="142"/>
      <c r="CB331" s="142"/>
      <c r="CC331" s="142"/>
      <c r="CD331" s="142"/>
      <c r="CE331" s="142"/>
      <c r="CF331" s="142"/>
      <c r="CG331" s="142"/>
      <c r="CH331" s="142"/>
      <c r="CI331" s="142"/>
      <c r="CJ331" s="142"/>
      <c r="CK331" s="142"/>
      <c r="CL331" s="142"/>
      <c r="CM331" s="142"/>
      <c r="CN331" s="142"/>
      <c r="CO331" s="142"/>
      <c r="CP331" s="142"/>
      <c r="CQ331" s="142"/>
      <c r="CR331" s="142"/>
      <c r="CS331" s="142"/>
      <c r="CT331" s="142"/>
      <c r="CU331" s="142"/>
      <c r="CV331" s="142"/>
      <c r="CW331" s="142"/>
      <c r="CX331" s="142"/>
      <c r="CY331" s="142"/>
      <c r="CZ331" s="142"/>
      <c r="DA331" s="142"/>
      <c r="DB331" s="142"/>
      <c r="DC331" s="142"/>
      <c r="DD331" s="142"/>
      <c r="DE331" s="142"/>
      <c r="DF331" s="142"/>
      <c r="DG331" s="142"/>
      <c r="DH331" s="142"/>
      <c r="DI331" s="142"/>
      <c r="DJ331" s="142"/>
      <c r="DK331" s="142"/>
      <c r="DL331" s="142"/>
      <c r="DM331" s="142"/>
      <c r="DN331" s="142"/>
      <c r="DO331" s="142"/>
      <c r="DP331" s="142"/>
      <c r="DQ331" s="142"/>
      <c r="DR331" s="142"/>
      <c r="DS331" s="142"/>
      <c r="DT331" s="142"/>
      <c r="DU331" s="142"/>
      <c r="DV331" s="142"/>
      <c r="DW331" s="142"/>
      <c r="DX331" s="142"/>
      <c r="DY331" s="142"/>
      <c r="DZ331" s="142"/>
      <c r="EA331" s="142"/>
      <c r="EB331" s="142"/>
      <c r="EC331" s="142"/>
      <c r="ED331" s="142"/>
      <c r="EE331" s="142"/>
      <c r="EF331" s="142"/>
      <c r="EG331" s="142"/>
      <c r="EH331" s="142"/>
      <c r="EI331" s="142"/>
      <c r="EJ331" s="142"/>
      <c r="EK331" s="142"/>
      <c r="EL331" s="142"/>
      <c r="EM331" s="142"/>
      <c r="EN331" s="142"/>
      <c r="EO331" s="142"/>
      <c r="EP331" s="142"/>
      <c r="EQ331" s="142"/>
      <c r="ER331" s="142"/>
      <c r="ES331" s="142"/>
      <c r="ET331" s="142"/>
      <c r="EU331" s="142"/>
      <c r="EV331" s="142"/>
      <c r="EW331" s="142"/>
      <c r="EX331" s="142"/>
      <c r="EY331" s="142"/>
      <c r="EZ331" s="142"/>
    </row>
    <row r="332" spans="2:156" s="156" customFormat="1" x14ac:dyDescent="0.2">
      <c r="B332" s="135"/>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c r="AF332" s="142"/>
      <c r="AG332" s="142"/>
      <c r="AH332" s="142"/>
      <c r="AI332" s="142"/>
      <c r="AJ332" s="142"/>
      <c r="AK332" s="142"/>
      <c r="AL332" s="142"/>
      <c r="AM332" s="142"/>
      <c r="AN332" s="142"/>
      <c r="AO332" s="142"/>
      <c r="AP332" s="142"/>
      <c r="AQ332" s="142"/>
      <c r="AR332" s="142"/>
      <c r="AS332" s="142"/>
      <c r="AT332" s="142"/>
      <c r="AU332" s="142"/>
      <c r="AV332" s="142"/>
      <c r="AW332" s="142"/>
      <c r="AX332" s="142"/>
      <c r="AY332" s="142"/>
      <c r="AZ332" s="142"/>
      <c r="BA332" s="142"/>
      <c r="BB332" s="142"/>
      <c r="BC332" s="142"/>
      <c r="BD332" s="142"/>
      <c r="BE332" s="142"/>
      <c r="BF332" s="142"/>
      <c r="BG332" s="142"/>
      <c r="BH332" s="142"/>
      <c r="BI332" s="142"/>
      <c r="BJ332" s="142"/>
      <c r="BK332" s="142"/>
      <c r="BL332" s="142"/>
      <c r="BM332" s="142"/>
      <c r="BN332" s="142"/>
      <c r="BO332" s="142"/>
      <c r="BP332" s="142"/>
      <c r="BQ332" s="142"/>
      <c r="BR332" s="142"/>
      <c r="BS332" s="142"/>
      <c r="BT332" s="142"/>
      <c r="BU332" s="142"/>
      <c r="BV332" s="142"/>
      <c r="BW332" s="142"/>
      <c r="BX332" s="142"/>
      <c r="BY332" s="142"/>
      <c r="BZ332" s="142"/>
      <c r="CA332" s="142"/>
      <c r="CB332" s="142"/>
      <c r="CC332" s="142"/>
      <c r="CD332" s="142"/>
      <c r="CE332" s="142"/>
      <c r="CF332" s="142"/>
      <c r="CG332" s="142"/>
      <c r="CH332" s="142"/>
      <c r="CI332" s="142"/>
      <c r="CJ332" s="142"/>
      <c r="CK332" s="142"/>
      <c r="CL332" s="142"/>
      <c r="CM332" s="142"/>
      <c r="CN332" s="142"/>
      <c r="CO332" s="142"/>
      <c r="CP332" s="142"/>
      <c r="CQ332" s="142"/>
      <c r="CR332" s="142"/>
      <c r="CS332" s="142"/>
      <c r="CT332" s="142"/>
      <c r="CU332" s="142"/>
      <c r="CV332" s="142"/>
      <c r="CW332" s="142"/>
      <c r="CX332" s="142"/>
      <c r="CY332" s="142"/>
      <c r="CZ332" s="142"/>
      <c r="DA332" s="142"/>
      <c r="DB332" s="142"/>
      <c r="DC332" s="142"/>
      <c r="DD332" s="142"/>
      <c r="DE332" s="142"/>
      <c r="DF332" s="142"/>
      <c r="DG332" s="142"/>
      <c r="DH332" s="142"/>
      <c r="DI332" s="142"/>
      <c r="DJ332" s="142"/>
      <c r="DK332" s="142"/>
      <c r="DL332" s="142"/>
      <c r="DM332" s="142"/>
      <c r="DN332" s="142"/>
      <c r="DO332" s="142"/>
      <c r="DP332" s="142"/>
      <c r="DQ332" s="142"/>
      <c r="DR332" s="142"/>
      <c r="DS332" s="142"/>
      <c r="DT332" s="142"/>
      <c r="DU332" s="142"/>
      <c r="DV332" s="142"/>
      <c r="DW332" s="142"/>
      <c r="DX332" s="142"/>
      <c r="DY332" s="142"/>
      <c r="DZ332" s="142"/>
      <c r="EA332" s="142"/>
      <c r="EB332" s="142"/>
      <c r="EC332" s="142"/>
      <c r="ED332" s="142"/>
      <c r="EE332" s="142"/>
      <c r="EF332" s="142"/>
      <c r="EG332" s="142"/>
      <c r="EH332" s="142"/>
      <c r="EI332" s="142"/>
      <c r="EJ332" s="142"/>
      <c r="EK332" s="142"/>
      <c r="EL332" s="142"/>
      <c r="EM332" s="142"/>
      <c r="EN332" s="142"/>
      <c r="EO332" s="142"/>
      <c r="EP332" s="142"/>
      <c r="EQ332" s="142"/>
      <c r="ER332" s="142"/>
      <c r="ES332" s="142"/>
      <c r="ET332" s="142"/>
      <c r="EU332" s="142"/>
      <c r="EV332" s="142"/>
      <c r="EW332" s="142"/>
      <c r="EX332" s="142"/>
      <c r="EY332" s="142"/>
      <c r="EZ332" s="142"/>
    </row>
    <row r="333" spans="2:156" s="156" customFormat="1" x14ac:dyDescent="0.2">
      <c r="B333" s="135"/>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2"/>
      <c r="AL333" s="142"/>
      <c r="AM333" s="142"/>
      <c r="AN333" s="142"/>
      <c r="AO333" s="142"/>
      <c r="AP333" s="142"/>
      <c r="AQ333" s="142"/>
      <c r="AR333" s="142"/>
      <c r="AS333" s="142"/>
      <c r="AT333" s="142"/>
      <c r="AU333" s="142"/>
      <c r="AV333" s="142"/>
      <c r="AW333" s="142"/>
      <c r="AX333" s="142"/>
      <c r="AY333" s="142"/>
      <c r="AZ333" s="142"/>
      <c r="BA333" s="142"/>
      <c r="BB333" s="142"/>
      <c r="BC333" s="142"/>
      <c r="BD333" s="142"/>
      <c r="BE333" s="142"/>
      <c r="BF333" s="142"/>
      <c r="BG333" s="142"/>
      <c r="BH333" s="142"/>
      <c r="BI333" s="142"/>
      <c r="BJ333" s="142"/>
      <c r="BK333" s="142"/>
      <c r="BL333" s="142"/>
      <c r="BM333" s="142"/>
      <c r="BN333" s="142"/>
      <c r="BO333" s="142"/>
      <c r="BP333" s="142"/>
      <c r="BQ333" s="142"/>
      <c r="BR333" s="142"/>
      <c r="BS333" s="142"/>
      <c r="BT333" s="142"/>
      <c r="BU333" s="142"/>
      <c r="BV333" s="142"/>
      <c r="BW333" s="142"/>
      <c r="BX333" s="142"/>
      <c r="BY333" s="142"/>
      <c r="BZ333" s="142"/>
      <c r="CA333" s="142"/>
      <c r="CB333" s="142"/>
      <c r="CC333" s="142"/>
      <c r="CD333" s="142"/>
      <c r="CE333" s="142"/>
      <c r="CF333" s="142"/>
      <c r="CG333" s="142"/>
      <c r="CH333" s="142"/>
      <c r="CI333" s="142"/>
      <c r="CJ333" s="142"/>
      <c r="CK333" s="142"/>
      <c r="CL333" s="142"/>
      <c r="CM333" s="142"/>
      <c r="CN333" s="142"/>
      <c r="CO333" s="142"/>
      <c r="CP333" s="142"/>
      <c r="CQ333" s="142"/>
      <c r="CR333" s="142"/>
      <c r="CS333" s="142"/>
      <c r="CT333" s="142"/>
      <c r="CU333" s="142"/>
      <c r="CV333" s="142"/>
      <c r="CW333" s="142"/>
      <c r="CX333" s="142"/>
      <c r="CY333" s="142"/>
      <c r="CZ333" s="142"/>
      <c r="DA333" s="142"/>
      <c r="DB333" s="142"/>
      <c r="DC333" s="142"/>
      <c r="DD333" s="142"/>
      <c r="DE333" s="142"/>
      <c r="DF333" s="142"/>
      <c r="DG333" s="142"/>
      <c r="DH333" s="142"/>
      <c r="DI333" s="142"/>
      <c r="DJ333" s="142"/>
      <c r="DK333" s="142"/>
      <c r="DL333" s="142"/>
      <c r="DM333" s="142"/>
      <c r="DN333" s="142"/>
      <c r="DO333" s="142"/>
      <c r="DP333" s="142"/>
      <c r="DQ333" s="142"/>
      <c r="DR333" s="142"/>
      <c r="DS333" s="142"/>
      <c r="DT333" s="142"/>
      <c r="DU333" s="142"/>
      <c r="DV333" s="142"/>
      <c r="DW333" s="142"/>
      <c r="DX333" s="142"/>
      <c r="DY333" s="142"/>
      <c r="DZ333" s="142"/>
      <c r="EA333" s="142"/>
      <c r="EB333" s="142"/>
      <c r="EC333" s="142"/>
      <c r="ED333" s="142"/>
      <c r="EE333" s="142"/>
      <c r="EF333" s="142"/>
      <c r="EG333" s="142"/>
      <c r="EH333" s="142"/>
      <c r="EI333" s="142"/>
      <c r="EJ333" s="142"/>
      <c r="EK333" s="142"/>
      <c r="EL333" s="142"/>
      <c r="EM333" s="142"/>
      <c r="EN333" s="142"/>
      <c r="EO333" s="142"/>
      <c r="EP333" s="142"/>
      <c r="EQ333" s="142"/>
      <c r="ER333" s="142"/>
      <c r="ES333" s="142"/>
      <c r="ET333" s="142"/>
      <c r="EU333" s="142"/>
      <c r="EV333" s="142"/>
      <c r="EW333" s="142"/>
      <c r="EX333" s="142"/>
      <c r="EY333" s="142"/>
      <c r="EZ333" s="142"/>
    </row>
    <row r="334" spans="2:156" s="156" customFormat="1" x14ac:dyDescent="0.2">
      <c r="B334" s="135"/>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2"/>
      <c r="AL334" s="142"/>
      <c r="AM334" s="142"/>
      <c r="AN334" s="142"/>
      <c r="AO334" s="142"/>
      <c r="AP334" s="142"/>
      <c r="AQ334" s="142"/>
      <c r="AR334" s="142"/>
      <c r="AS334" s="142"/>
      <c r="AT334" s="142"/>
      <c r="AU334" s="142"/>
      <c r="AV334" s="142"/>
      <c r="AW334" s="142"/>
      <c r="AX334" s="142"/>
      <c r="AY334" s="142"/>
      <c r="AZ334" s="142"/>
      <c r="BA334" s="142"/>
      <c r="BB334" s="142"/>
      <c r="BC334" s="142"/>
      <c r="BD334" s="142"/>
      <c r="BE334" s="142"/>
      <c r="BF334" s="142"/>
      <c r="BG334" s="142"/>
      <c r="BH334" s="142"/>
      <c r="BI334" s="142"/>
      <c r="BJ334" s="142"/>
      <c r="BK334" s="142"/>
      <c r="BL334" s="142"/>
      <c r="BM334" s="142"/>
      <c r="BN334" s="142"/>
      <c r="BO334" s="142"/>
      <c r="BP334" s="142"/>
      <c r="BQ334" s="142"/>
      <c r="BR334" s="142"/>
      <c r="BS334" s="142"/>
      <c r="BT334" s="142"/>
      <c r="BU334" s="142"/>
      <c r="BV334" s="142"/>
      <c r="BW334" s="142"/>
      <c r="BX334" s="142"/>
      <c r="BY334" s="142"/>
      <c r="BZ334" s="142"/>
      <c r="CA334" s="142"/>
      <c r="CB334" s="142"/>
      <c r="CC334" s="142"/>
      <c r="CD334" s="142"/>
      <c r="CE334" s="142"/>
      <c r="CF334" s="142"/>
      <c r="CG334" s="142"/>
      <c r="CH334" s="142"/>
      <c r="CI334" s="142"/>
      <c r="CJ334" s="142"/>
      <c r="CK334" s="142"/>
      <c r="CL334" s="142"/>
      <c r="CM334" s="142"/>
      <c r="CN334" s="142"/>
      <c r="CO334" s="142"/>
      <c r="CP334" s="142"/>
      <c r="CQ334" s="142"/>
      <c r="CR334" s="142"/>
      <c r="CS334" s="142"/>
      <c r="CT334" s="142"/>
      <c r="CU334" s="142"/>
      <c r="CV334" s="142"/>
      <c r="CW334" s="142"/>
      <c r="CX334" s="142"/>
      <c r="CY334" s="142"/>
      <c r="CZ334" s="142"/>
      <c r="DA334" s="142"/>
      <c r="DB334" s="142"/>
      <c r="DC334" s="142"/>
      <c r="DD334" s="142"/>
      <c r="DE334" s="142"/>
      <c r="DF334" s="142"/>
      <c r="DG334" s="142"/>
      <c r="DH334" s="142"/>
      <c r="DI334" s="142"/>
      <c r="DJ334" s="142"/>
      <c r="DK334" s="142"/>
      <c r="DL334" s="142"/>
      <c r="DM334" s="142"/>
      <c r="DN334" s="142"/>
      <c r="DO334" s="142"/>
      <c r="DP334" s="142"/>
      <c r="DQ334" s="142"/>
      <c r="DR334" s="142"/>
      <c r="DS334" s="142"/>
      <c r="DT334" s="142"/>
      <c r="DU334" s="142"/>
      <c r="DV334" s="142"/>
      <c r="DW334" s="142"/>
      <c r="DX334" s="142"/>
      <c r="DY334" s="142"/>
      <c r="DZ334" s="142"/>
      <c r="EA334" s="142"/>
      <c r="EB334" s="142"/>
      <c r="EC334" s="142"/>
      <c r="ED334" s="142"/>
      <c r="EE334" s="142"/>
      <c r="EF334" s="142"/>
      <c r="EG334" s="142"/>
      <c r="EH334" s="142"/>
      <c r="EI334" s="142"/>
      <c r="EJ334" s="142"/>
      <c r="EK334" s="142"/>
      <c r="EL334" s="142"/>
      <c r="EM334" s="142"/>
      <c r="EN334" s="142"/>
      <c r="EO334" s="142"/>
      <c r="EP334" s="142"/>
      <c r="EQ334" s="142"/>
      <c r="ER334" s="142"/>
      <c r="ES334" s="142"/>
      <c r="ET334" s="142"/>
      <c r="EU334" s="142"/>
      <c r="EV334" s="142"/>
      <c r="EW334" s="142"/>
      <c r="EX334" s="142"/>
      <c r="EY334" s="142"/>
      <c r="EZ334" s="142"/>
    </row>
    <row r="335" spans="2:156" s="156" customFormat="1" x14ac:dyDescent="0.2">
      <c r="B335" s="135"/>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2"/>
      <c r="AL335" s="142"/>
      <c r="AM335" s="142"/>
      <c r="AN335" s="142"/>
      <c r="AO335" s="142"/>
      <c r="AP335" s="142"/>
      <c r="AQ335" s="142"/>
      <c r="AR335" s="142"/>
      <c r="AS335" s="142"/>
      <c r="AT335" s="142"/>
      <c r="AU335" s="142"/>
      <c r="AV335" s="142"/>
      <c r="AW335" s="142"/>
      <c r="AX335" s="142"/>
      <c r="AY335" s="142"/>
      <c r="AZ335" s="142"/>
      <c r="BA335" s="142"/>
      <c r="BB335" s="142"/>
      <c r="BC335" s="142"/>
      <c r="BD335" s="142"/>
      <c r="BE335" s="142"/>
      <c r="BF335" s="142"/>
      <c r="BG335" s="142"/>
      <c r="BH335" s="142"/>
      <c r="BI335" s="142"/>
      <c r="BJ335" s="142"/>
      <c r="BK335" s="142"/>
      <c r="BL335" s="142"/>
      <c r="BM335" s="142"/>
      <c r="BN335" s="142"/>
      <c r="BO335" s="142"/>
      <c r="BP335" s="142"/>
      <c r="BQ335" s="142"/>
      <c r="BR335" s="142"/>
      <c r="BS335" s="142"/>
      <c r="BT335" s="142"/>
      <c r="BU335" s="142"/>
      <c r="BV335" s="142"/>
      <c r="BW335" s="142"/>
      <c r="BX335" s="142"/>
      <c r="BY335" s="142"/>
      <c r="BZ335" s="142"/>
      <c r="CA335" s="142"/>
      <c r="CB335" s="142"/>
      <c r="CC335" s="142"/>
      <c r="CD335" s="142"/>
      <c r="CE335" s="142"/>
      <c r="CF335" s="142"/>
      <c r="CG335" s="142"/>
      <c r="CH335" s="142"/>
      <c r="CI335" s="142"/>
      <c r="CJ335" s="142"/>
      <c r="CK335" s="142"/>
      <c r="CL335" s="142"/>
      <c r="CM335" s="142"/>
      <c r="CN335" s="142"/>
      <c r="CO335" s="142"/>
      <c r="CP335" s="142"/>
      <c r="CQ335" s="142"/>
      <c r="CR335" s="142"/>
      <c r="CS335" s="142"/>
      <c r="CT335" s="142"/>
      <c r="CU335" s="142"/>
      <c r="CV335" s="142"/>
      <c r="CW335" s="142"/>
      <c r="CX335" s="142"/>
      <c r="CY335" s="142"/>
      <c r="CZ335" s="142"/>
      <c r="DA335" s="142"/>
      <c r="DB335" s="142"/>
      <c r="DC335" s="142"/>
      <c r="DD335" s="142"/>
      <c r="DE335" s="142"/>
      <c r="DF335" s="142"/>
      <c r="DG335" s="142"/>
      <c r="DH335" s="142"/>
      <c r="DI335" s="142"/>
      <c r="DJ335" s="142"/>
      <c r="DK335" s="142"/>
      <c r="DL335" s="142"/>
      <c r="DM335" s="142"/>
      <c r="DN335" s="142"/>
      <c r="DO335" s="142"/>
      <c r="DP335" s="142"/>
      <c r="DQ335" s="142"/>
      <c r="DR335" s="142"/>
      <c r="DS335" s="142"/>
      <c r="DT335" s="142"/>
      <c r="DU335" s="142"/>
      <c r="DV335" s="142"/>
      <c r="DW335" s="142"/>
      <c r="DX335" s="142"/>
      <c r="DY335" s="142"/>
      <c r="DZ335" s="142"/>
      <c r="EA335" s="142"/>
      <c r="EB335" s="142"/>
      <c r="EC335" s="142"/>
      <c r="ED335" s="142"/>
      <c r="EE335" s="142"/>
      <c r="EF335" s="142"/>
      <c r="EG335" s="142"/>
      <c r="EH335" s="142"/>
      <c r="EI335" s="142"/>
      <c r="EJ335" s="142"/>
      <c r="EK335" s="142"/>
      <c r="EL335" s="142"/>
      <c r="EM335" s="142"/>
      <c r="EN335" s="142"/>
      <c r="EO335" s="142"/>
      <c r="EP335" s="142"/>
      <c r="EQ335" s="142"/>
      <c r="ER335" s="142"/>
      <c r="ES335" s="142"/>
      <c r="ET335" s="142"/>
      <c r="EU335" s="142"/>
      <c r="EV335" s="142"/>
      <c r="EW335" s="142"/>
      <c r="EX335" s="142"/>
      <c r="EY335" s="142"/>
      <c r="EZ335" s="142"/>
    </row>
    <row r="336" spans="2:156" s="156" customFormat="1" x14ac:dyDescent="0.2">
      <c r="B336" s="135"/>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2"/>
      <c r="AL336" s="142"/>
      <c r="AM336" s="142"/>
      <c r="AN336" s="142"/>
      <c r="AO336" s="142"/>
      <c r="AP336" s="142"/>
      <c r="AQ336" s="142"/>
      <c r="AR336" s="142"/>
      <c r="AS336" s="142"/>
      <c r="AT336" s="142"/>
      <c r="AU336" s="142"/>
      <c r="AV336" s="142"/>
      <c r="AW336" s="142"/>
      <c r="AX336" s="142"/>
      <c r="AY336" s="142"/>
      <c r="AZ336" s="142"/>
      <c r="BA336" s="142"/>
      <c r="BB336" s="142"/>
      <c r="BC336" s="142"/>
      <c r="BD336" s="142"/>
      <c r="BE336" s="142"/>
      <c r="BF336" s="142"/>
      <c r="BG336" s="142"/>
      <c r="BH336" s="142"/>
      <c r="BI336" s="142"/>
      <c r="BJ336" s="142"/>
      <c r="BK336" s="142"/>
      <c r="BL336" s="142"/>
      <c r="BM336" s="142"/>
      <c r="BN336" s="142"/>
      <c r="BO336" s="142"/>
      <c r="BP336" s="142"/>
      <c r="BQ336" s="142"/>
      <c r="BR336" s="142"/>
      <c r="BS336" s="142"/>
      <c r="BT336" s="142"/>
      <c r="BU336" s="142"/>
      <c r="BV336" s="142"/>
      <c r="BW336" s="142"/>
      <c r="BX336" s="142"/>
      <c r="BY336" s="142"/>
      <c r="BZ336" s="142"/>
      <c r="CA336" s="142"/>
      <c r="CB336" s="142"/>
      <c r="CC336" s="142"/>
      <c r="CD336" s="142"/>
      <c r="CE336" s="142"/>
      <c r="CF336" s="142"/>
      <c r="CG336" s="142"/>
      <c r="CH336" s="142"/>
      <c r="CI336" s="142"/>
      <c r="CJ336" s="142"/>
      <c r="CK336" s="142"/>
      <c r="CL336" s="142"/>
      <c r="CM336" s="142"/>
      <c r="CN336" s="142"/>
      <c r="CO336" s="142"/>
      <c r="CP336" s="142"/>
      <c r="CQ336" s="142"/>
      <c r="CR336" s="142"/>
      <c r="CS336" s="142"/>
      <c r="CT336" s="142"/>
      <c r="CU336" s="142"/>
      <c r="CV336" s="142"/>
      <c r="CW336" s="142"/>
      <c r="CX336" s="142"/>
      <c r="CY336" s="142"/>
      <c r="CZ336" s="142"/>
      <c r="DA336" s="142"/>
      <c r="DB336" s="142"/>
      <c r="DC336" s="142"/>
      <c r="DD336" s="142"/>
      <c r="DE336" s="142"/>
      <c r="DF336" s="142"/>
      <c r="DG336" s="142"/>
      <c r="DH336" s="142"/>
      <c r="DI336" s="142"/>
      <c r="DJ336" s="142"/>
      <c r="DK336" s="142"/>
      <c r="DL336" s="142"/>
      <c r="DM336" s="142"/>
      <c r="DN336" s="142"/>
      <c r="DO336" s="142"/>
      <c r="DP336" s="142"/>
      <c r="DQ336" s="142"/>
      <c r="DR336" s="142"/>
      <c r="DS336" s="142"/>
      <c r="DT336" s="142"/>
      <c r="DU336" s="142"/>
      <c r="DV336" s="142"/>
      <c r="DW336" s="142"/>
      <c r="DX336" s="142"/>
      <c r="DY336" s="142"/>
      <c r="DZ336" s="142"/>
      <c r="EA336" s="142"/>
      <c r="EB336" s="142"/>
      <c r="EC336" s="142"/>
      <c r="ED336" s="142"/>
      <c r="EE336" s="142"/>
      <c r="EF336" s="142"/>
      <c r="EG336" s="142"/>
      <c r="EH336" s="142"/>
      <c r="EI336" s="142"/>
      <c r="EJ336" s="142"/>
      <c r="EK336" s="142"/>
      <c r="EL336" s="142"/>
      <c r="EM336" s="142"/>
      <c r="EN336" s="142"/>
      <c r="EO336" s="142"/>
      <c r="EP336" s="142"/>
      <c r="EQ336" s="142"/>
      <c r="ER336" s="142"/>
      <c r="ES336" s="142"/>
      <c r="ET336" s="142"/>
      <c r="EU336" s="142"/>
      <c r="EV336" s="142"/>
      <c r="EW336" s="142"/>
      <c r="EX336" s="142"/>
      <c r="EY336" s="142"/>
      <c r="EZ336" s="142"/>
    </row>
    <row r="337" spans="2:156" s="156" customFormat="1" x14ac:dyDescent="0.2">
      <c r="B337" s="135"/>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2"/>
      <c r="AL337" s="142"/>
      <c r="AM337" s="142"/>
      <c r="AN337" s="142"/>
      <c r="AO337" s="142"/>
      <c r="AP337" s="142"/>
      <c r="AQ337" s="142"/>
      <c r="AR337" s="142"/>
      <c r="AS337" s="142"/>
      <c r="AT337" s="142"/>
      <c r="AU337" s="142"/>
      <c r="AV337" s="142"/>
      <c r="AW337" s="142"/>
      <c r="AX337" s="142"/>
      <c r="AY337" s="142"/>
      <c r="AZ337" s="142"/>
      <c r="BA337" s="142"/>
      <c r="BB337" s="142"/>
      <c r="BC337" s="142"/>
      <c r="BD337" s="142"/>
      <c r="BE337" s="142"/>
      <c r="BF337" s="142"/>
      <c r="BG337" s="142"/>
      <c r="BH337" s="142"/>
      <c r="BI337" s="142"/>
      <c r="BJ337" s="142"/>
      <c r="BK337" s="142"/>
      <c r="BL337" s="142"/>
      <c r="BM337" s="142"/>
      <c r="BN337" s="142"/>
      <c r="BO337" s="142"/>
      <c r="BP337" s="142"/>
      <c r="BQ337" s="142"/>
      <c r="BR337" s="142"/>
      <c r="BS337" s="142"/>
      <c r="BT337" s="142"/>
      <c r="BU337" s="142"/>
      <c r="BV337" s="142"/>
      <c r="BW337" s="142"/>
      <c r="BX337" s="142"/>
      <c r="BY337" s="142"/>
      <c r="BZ337" s="142"/>
      <c r="CA337" s="142"/>
      <c r="CB337" s="142"/>
      <c r="CC337" s="142"/>
      <c r="CD337" s="142"/>
      <c r="CE337" s="142"/>
      <c r="CF337" s="142"/>
      <c r="CG337" s="142"/>
      <c r="CH337" s="142"/>
      <c r="CI337" s="142"/>
      <c r="CJ337" s="142"/>
      <c r="CK337" s="142"/>
      <c r="CL337" s="142"/>
      <c r="CM337" s="142"/>
      <c r="CN337" s="142"/>
      <c r="CO337" s="142"/>
      <c r="CP337" s="142"/>
      <c r="CQ337" s="142"/>
      <c r="CR337" s="142"/>
      <c r="CS337" s="142"/>
      <c r="CT337" s="142"/>
      <c r="CU337" s="142"/>
      <c r="CV337" s="142"/>
      <c r="CW337" s="142"/>
      <c r="CX337" s="142"/>
      <c r="CY337" s="142"/>
      <c r="CZ337" s="142"/>
      <c r="DA337" s="142"/>
      <c r="DB337" s="142"/>
      <c r="DC337" s="142"/>
      <c r="DD337" s="142"/>
      <c r="DE337" s="142"/>
      <c r="DF337" s="142"/>
      <c r="DG337" s="142"/>
      <c r="DH337" s="142"/>
      <c r="DI337" s="142"/>
      <c r="DJ337" s="142"/>
      <c r="DK337" s="142"/>
      <c r="DL337" s="142"/>
      <c r="DM337" s="142"/>
      <c r="DN337" s="142"/>
      <c r="DO337" s="142"/>
      <c r="DP337" s="142"/>
      <c r="DQ337" s="142"/>
      <c r="DR337" s="142"/>
      <c r="DS337" s="142"/>
      <c r="DT337" s="142"/>
      <c r="DU337" s="142"/>
      <c r="DV337" s="142"/>
      <c r="DW337" s="142"/>
      <c r="DX337" s="142"/>
      <c r="DY337" s="142"/>
      <c r="DZ337" s="142"/>
      <c r="EA337" s="142"/>
      <c r="EB337" s="142"/>
      <c r="EC337" s="142"/>
      <c r="ED337" s="142"/>
      <c r="EE337" s="142"/>
      <c r="EF337" s="142"/>
      <c r="EG337" s="142"/>
      <c r="EH337" s="142"/>
      <c r="EI337" s="142"/>
      <c r="EJ337" s="142"/>
      <c r="EK337" s="142"/>
      <c r="EL337" s="142"/>
      <c r="EM337" s="142"/>
      <c r="EN337" s="142"/>
      <c r="EO337" s="142"/>
      <c r="EP337" s="142"/>
      <c r="EQ337" s="142"/>
      <c r="ER337" s="142"/>
      <c r="ES337" s="142"/>
      <c r="ET337" s="142"/>
      <c r="EU337" s="142"/>
      <c r="EV337" s="142"/>
      <c r="EW337" s="142"/>
      <c r="EX337" s="142"/>
      <c r="EY337" s="142"/>
      <c r="EZ337" s="142"/>
    </row>
    <row r="338" spans="2:156" s="156" customFormat="1" x14ac:dyDescent="0.2">
      <c r="B338" s="135"/>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2"/>
      <c r="AL338" s="142"/>
      <c r="AM338" s="142"/>
      <c r="AN338" s="142"/>
      <c r="AO338" s="142"/>
      <c r="AP338" s="142"/>
      <c r="AQ338" s="142"/>
      <c r="AR338" s="142"/>
      <c r="AS338" s="142"/>
      <c r="AT338" s="142"/>
      <c r="AU338" s="142"/>
      <c r="AV338" s="142"/>
      <c r="AW338" s="142"/>
      <c r="AX338" s="142"/>
      <c r="AY338" s="142"/>
      <c r="AZ338" s="142"/>
      <c r="BA338" s="142"/>
      <c r="BB338" s="142"/>
      <c r="BC338" s="142"/>
      <c r="BD338" s="142"/>
      <c r="BE338" s="142"/>
      <c r="BF338" s="142"/>
      <c r="BG338" s="142"/>
      <c r="BH338" s="142"/>
      <c r="BI338" s="142"/>
      <c r="BJ338" s="142"/>
      <c r="BK338" s="142"/>
      <c r="BL338" s="142"/>
      <c r="BM338" s="142"/>
      <c r="BN338" s="142"/>
      <c r="BO338" s="142"/>
      <c r="BP338" s="142"/>
      <c r="BQ338" s="142"/>
      <c r="BR338" s="142"/>
      <c r="BS338" s="142"/>
      <c r="BT338" s="142"/>
      <c r="BU338" s="142"/>
      <c r="BV338" s="142"/>
      <c r="BW338" s="142"/>
      <c r="BX338" s="142"/>
      <c r="BY338" s="142"/>
      <c r="BZ338" s="142"/>
      <c r="CA338" s="142"/>
      <c r="CB338" s="142"/>
      <c r="CC338" s="142"/>
      <c r="CD338" s="142"/>
      <c r="CE338" s="142"/>
      <c r="CF338" s="142"/>
      <c r="CG338" s="142"/>
      <c r="CH338" s="142"/>
      <c r="CI338" s="142"/>
      <c r="CJ338" s="142"/>
      <c r="CK338" s="142"/>
      <c r="CL338" s="142"/>
      <c r="CM338" s="142"/>
      <c r="CN338" s="142"/>
      <c r="CO338" s="142"/>
      <c r="CP338" s="142"/>
      <c r="CQ338" s="142"/>
      <c r="CR338" s="142"/>
      <c r="CS338" s="142"/>
      <c r="CT338" s="142"/>
      <c r="CU338" s="142"/>
      <c r="CV338" s="142"/>
      <c r="CW338" s="142"/>
      <c r="CX338" s="142"/>
      <c r="CY338" s="142"/>
      <c r="CZ338" s="142"/>
      <c r="DA338" s="142"/>
      <c r="DB338" s="142"/>
      <c r="DC338" s="142"/>
      <c r="DD338" s="142"/>
      <c r="DE338" s="142"/>
      <c r="DF338" s="142"/>
      <c r="DG338" s="142"/>
      <c r="DH338" s="142"/>
      <c r="DI338" s="142"/>
      <c r="DJ338" s="142"/>
      <c r="DK338" s="142"/>
      <c r="DL338" s="142"/>
      <c r="DM338" s="142"/>
      <c r="DN338" s="142"/>
      <c r="DO338" s="142"/>
      <c r="DP338" s="142"/>
      <c r="DQ338" s="142"/>
      <c r="DR338" s="142"/>
      <c r="DS338" s="142"/>
      <c r="DT338" s="142"/>
      <c r="DU338" s="142"/>
      <c r="DV338" s="142"/>
      <c r="DW338" s="142"/>
      <c r="DX338" s="142"/>
      <c r="DY338" s="142"/>
      <c r="DZ338" s="142"/>
      <c r="EA338" s="142"/>
      <c r="EB338" s="142"/>
      <c r="EC338" s="142"/>
      <c r="ED338" s="142"/>
      <c r="EE338" s="142"/>
      <c r="EF338" s="142"/>
      <c r="EG338" s="142"/>
      <c r="EH338" s="142"/>
      <c r="EI338" s="142"/>
      <c r="EJ338" s="142"/>
      <c r="EK338" s="142"/>
      <c r="EL338" s="142"/>
      <c r="EM338" s="142"/>
      <c r="EN338" s="142"/>
      <c r="EO338" s="142"/>
      <c r="EP338" s="142"/>
      <c r="EQ338" s="142"/>
      <c r="ER338" s="142"/>
      <c r="ES338" s="142"/>
      <c r="ET338" s="142"/>
      <c r="EU338" s="142"/>
      <c r="EV338" s="142"/>
      <c r="EW338" s="142"/>
      <c r="EX338" s="142"/>
      <c r="EY338" s="142"/>
      <c r="EZ338" s="142"/>
    </row>
    <row r="339" spans="2:156" s="156" customFormat="1" x14ac:dyDescent="0.2">
      <c r="B339" s="135"/>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2"/>
      <c r="AL339" s="142"/>
      <c r="AM339" s="142"/>
      <c r="AN339" s="142"/>
      <c r="AO339" s="142"/>
      <c r="AP339" s="142"/>
      <c r="AQ339" s="142"/>
      <c r="AR339" s="142"/>
      <c r="AS339" s="142"/>
      <c r="AT339" s="142"/>
      <c r="AU339" s="142"/>
      <c r="AV339" s="142"/>
      <c r="AW339" s="142"/>
      <c r="AX339" s="142"/>
      <c r="AY339" s="142"/>
      <c r="AZ339" s="142"/>
      <c r="BA339" s="142"/>
      <c r="BB339" s="142"/>
      <c r="BC339" s="142"/>
      <c r="BD339" s="142"/>
      <c r="BE339" s="142"/>
      <c r="BF339" s="142"/>
      <c r="BG339" s="142"/>
      <c r="BH339" s="142"/>
      <c r="BI339" s="142"/>
      <c r="BJ339" s="142"/>
      <c r="BK339" s="142"/>
      <c r="BL339" s="142"/>
      <c r="BM339" s="142"/>
      <c r="BN339" s="142"/>
      <c r="BO339" s="142"/>
      <c r="BP339" s="142"/>
      <c r="BQ339" s="142"/>
      <c r="BR339" s="142"/>
      <c r="BS339" s="142"/>
      <c r="BT339" s="142"/>
      <c r="BU339" s="142"/>
      <c r="BV339" s="142"/>
      <c r="BW339" s="142"/>
      <c r="BX339" s="142"/>
      <c r="BY339" s="142"/>
      <c r="BZ339" s="142"/>
      <c r="CA339" s="142"/>
      <c r="CB339" s="142"/>
      <c r="CC339" s="142"/>
      <c r="CD339" s="142"/>
      <c r="CE339" s="142"/>
      <c r="CF339" s="142"/>
      <c r="CG339" s="142"/>
      <c r="CH339" s="142"/>
      <c r="CI339" s="142"/>
      <c r="CJ339" s="142"/>
      <c r="CK339" s="142"/>
      <c r="CL339" s="142"/>
      <c r="CM339" s="142"/>
      <c r="CN339" s="142"/>
      <c r="CO339" s="142"/>
      <c r="CP339" s="142"/>
      <c r="CQ339" s="142"/>
      <c r="CR339" s="142"/>
      <c r="CS339" s="142"/>
      <c r="CT339" s="142"/>
      <c r="CU339" s="142"/>
      <c r="CV339" s="142"/>
      <c r="CW339" s="142"/>
      <c r="CX339" s="142"/>
      <c r="CY339" s="142"/>
      <c r="CZ339" s="142"/>
      <c r="DA339" s="142"/>
      <c r="DB339" s="142"/>
      <c r="DC339" s="142"/>
      <c r="DD339" s="142"/>
      <c r="DE339" s="142"/>
      <c r="DF339" s="142"/>
      <c r="DG339" s="142"/>
      <c r="DH339" s="142"/>
      <c r="DI339" s="142"/>
      <c r="DJ339" s="142"/>
      <c r="DK339" s="142"/>
      <c r="DL339" s="142"/>
      <c r="DM339" s="142"/>
      <c r="DN339" s="142"/>
      <c r="DO339" s="142"/>
      <c r="DP339" s="142"/>
      <c r="DQ339" s="142"/>
      <c r="DR339" s="142"/>
      <c r="DS339" s="142"/>
      <c r="DT339" s="142"/>
      <c r="DU339" s="142"/>
      <c r="DV339" s="142"/>
      <c r="DW339" s="142"/>
      <c r="DX339" s="142"/>
      <c r="DY339" s="142"/>
      <c r="DZ339" s="142"/>
      <c r="EA339" s="142"/>
      <c r="EB339" s="142"/>
      <c r="EC339" s="142"/>
      <c r="ED339" s="142"/>
      <c r="EE339" s="142"/>
      <c r="EF339" s="142"/>
      <c r="EG339" s="142"/>
      <c r="EH339" s="142"/>
      <c r="EI339" s="142"/>
      <c r="EJ339" s="142"/>
      <c r="EK339" s="142"/>
      <c r="EL339" s="142"/>
      <c r="EM339" s="142"/>
      <c r="EN339" s="142"/>
      <c r="EO339" s="142"/>
      <c r="EP339" s="142"/>
      <c r="EQ339" s="142"/>
      <c r="ER339" s="142"/>
      <c r="ES339" s="142"/>
      <c r="ET339" s="142"/>
      <c r="EU339" s="142"/>
      <c r="EV339" s="142"/>
      <c r="EW339" s="142"/>
      <c r="EX339" s="142"/>
      <c r="EY339" s="142"/>
      <c r="EZ339" s="142"/>
    </row>
    <row r="340" spans="2:156" s="156" customFormat="1" x14ac:dyDescent="0.2">
      <c r="B340" s="135"/>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2"/>
      <c r="AL340" s="142"/>
      <c r="AM340" s="142"/>
      <c r="AN340" s="142"/>
      <c r="AO340" s="142"/>
      <c r="AP340" s="142"/>
      <c r="AQ340" s="142"/>
      <c r="AR340" s="142"/>
      <c r="AS340" s="142"/>
      <c r="AT340" s="142"/>
      <c r="AU340" s="142"/>
      <c r="AV340" s="142"/>
      <c r="AW340" s="142"/>
      <c r="AX340" s="142"/>
      <c r="AY340" s="142"/>
      <c r="AZ340" s="142"/>
      <c r="BA340" s="142"/>
      <c r="BB340" s="142"/>
      <c r="BC340" s="142"/>
      <c r="BD340" s="142"/>
      <c r="BE340" s="142"/>
      <c r="BF340" s="142"/>
      <c r="BG340" s="142"/>
      <c r="BH340" s="142"/>
      <c r="BI340" s="142"/>
      <c r="BJ340" s="142"/>
      <c r="BK340" s="142"/>
      <c r="BL340" s="142"/>
      <c r="BM340" s="142"/>
      <c r="BN340" s="142"/>
      <c r="BO340" s="142"/>
      <c r="BP340" s="142"/>
      <c r="BQ340" s="142"/>
      <c r="BR340" s="142"/>
      <c r="BS340" s="142"/>
      <c r="BT340" s="142"/>
      <c r="BU340" s="142"/>
      <c r="BV340" s="142"/>
      <c r="BW340" s="142"/>
      <c r="BX340" s="142"/>
      <c r="BY340" s="142"/>
      <c r="BZ340" s="142"/>
      <c r="CA340" s="142"/>
      <c r="CB340" s="142"/>
      <c r="CC340" s="142"/>
      <c r="CD340" s="142"/>
      <c r="CE340" s="142"/>
      <c r="CF340" s="142"/>
      <c r="CG340" s="142"/>
      <c r="CH340" s="142"/>
      <c r="CI340" s="142"/>
      <c r="CJ340" s="142"/>
      <c r="CK340" s="142"/>
      <c r="CL340" s="142"/>
      <c r="CM340" s="142"/>
      <c r="CN340" s="142"/>
      <c r="CO340" s="142"/>
      <c r="CP340" s="142"/>
      <c r="CQ340" s="142"/>
      <c r="CR340" s="142"/>
      <c r="CS340" s="142"/>
      <c r="CT340" s="142"/>
      <c r="CU340" s="142"/>
      <c r="CV340" s="142"/>
      <c r="CW340" s="142"/>
      <c r="CX340" s="142"/>
      <c r="CY340" s="142"/>
      <c r="CZ340" s="142"/>
      <c r="DA340" s="142"/>
      <c r="DB340" s="142"/>
      <c r="DC340" s="142"/>
      <c r="DD340" s="142"/>
      <c r="DE340" s="142"/>
      <c r="DF340" s="142"/>
      <c r="DG340" s="142"/>
      <c r="DH340" s="142"/>
      <c r="DI340" s="142"/>
      <c r="DJ340" s="142"/>
      <c r="DK340" s="142"/>
      <c r="DL340" s="142"/>
      <c r="DM340" s="142"/>
      <c r="DN340" s="142"/>
      <c r="DO340" s="142"/>
      <c r="DP340" s="142"/>
      <c r="DQ340" s="142"/>
      <c r="DR340" s="142"/>
      <c r="DS340" s="142"/>
      <c r="DT340" s="142"/>
      <c r="DU340" s="142"/>
      <c r="DV340" s="142"/>
      <c r="DW340" s="142"/>
      <c r="DX340" s="142"/>
      <c r="DY340" s="142"/>
      <c r="DZ340" s="142"/>
      <c r="EA340" s="142"/>
      <c r="EB340" s="142"/>
      <c r="EC340" s="142"/>
      <c r="ED340" s="142"/>
      <c r="EE340" s="142"/>
      <c r="EF340" s="142"/>
      <c r="EG340" s="142"/>
      <c r="EH340" s="142"/>
      <c r="EI340" s="142"/>
      <c r="EJ340" s="142"/>
      <c r="EK340" s="142"/>
      <c r="EL340" s="142"/>
      <c r="EM340" s="142"/>
      <c r="EN340" s="142"/>
      <c r="EO340" s="142"/>
      <c r="EP340" s="142"/>
      <c r="EQ340" s="142"/>
      <c r="ER340" s="142"/>
      <c r="ES340" s="142"/>
      <c r="ET340" s="142"/>
      <c r="EU340" s="142"/>
      <c r="EV340" s="142"/>
      <c r="EW340" s="142"/>
      <c r="EX340" s="142"/>
      <c r="EY340" s="142"/>
      <c r="EZ340" s="142"/>
    </row>
    <row r="341" spans="2:156" s="156" customFormat="1" x14ac:dyDescent="0.2">
      <c r="B341" s="135"/>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2"/>
      <c r="AL341" s="142"/>
      <c r="AM341" s="142"/>
      <c r="AN341" s="142"/>
      <c r="AO341" s="142"/>
      <c r="AP341" s="142"/>
      <c r="AQ341" s="142"/>
      <c r="AR341" s="142"/>
      <c r="AS341" s="142"/>
      <c r="AT341" s="142"/>
      <c r="AU341" s="142"/>
      <c r="AV341" s="142"/>
      <c r="AW341" s="142"/>
      <c r="AX341" s="142"/>
      <c r="AY341" s="142"/>
      <c r="AZ341" s="142"/>
      <c r="BA341" s="142"/>
      <c r="BB341" s="142"/>
      <c r="BC341" s="142"/>
      <c r="BD341" s="142"/>
      <c r="BE341" s="142"/>
      <c r="BF341" s="142"/>
      <c r="BG341" s="142"/>
      <c r="BH341" s="142"/>
      <c r="BI341" s="142"/>
      <c r="BJ341" s="142"/>
      <c r="BK341" s="142"/>
      <c r="BL341" s="142"/>
      <c r="BM341" s="142"/>
      <c r="BN341" s="142"/>
      <c r="BO341" s="142"/>
      <c r="BP341" s="142"/>
      <c r="BQ341" s="142"/>
      <c r="BR341" s="142"/>
      <c r="BS341" s="142"/>
      <c r="BT341" s="142"/>
      <c r="BU341" s="142"/>
      <c r="BV341" s="142"/>
      <c r="BW341" s="142"/>
      <c r="BX341" s="142"/>
      <c r="BY341" s="142"/>
      <c r="BZ341" s="142"/>
      <c r="CA341" s="142"/>
      <c r="CB341" s="142"/>
      <c r="CC341" s="142"/>
      <c r="CD341" s="142"/>
      <c r="CE341" s="142"/>
      <c r="CF341" s="142"/>
      <c r="CG341" s="142"/>
      <c r="CH341" s="142"/>
      <c r="CI341" s="142"/>
      <c r="CJ341" s="142"/>
      <c r="CK341" s="142"/>
      <c r="CL341" s="142"/>
      <c r="CM341" s="142"/>
      <c r="CN341" s="142"/>
      <c r="CO341" s="142"/>
      <c r="CP341" s="142"/>
      <c r="CQ341" s="142"/>
      <c r="CR341" s="142"/>
      <c r="CS341" s="142"/>
      <c r="CT341" s="142"/>
      <c r="CU341" s="142"/>
      <c r="CV341" s="142"/>
      <c r="CW341" s="142"/>
      <c r="CX341" s="142"/>
      <c r="CY341" s="142"/>
      <c r="CZ341" s="142"/>
      <c r="DA341" s="142"/>
      <c r="DB341" s="142"/>
      <c r="DC341" s="142"/>
      <c r="DD341" s="142"/>
      <c r="DE341" s="142"/>
      <c r="DF341" s="142"/>
      <c r="DG341" s="142"/>
      <c r="DH341" s="142"/>
      <c r="DI341" s="142"/>
      <c r="DJ341" s="142"/>
      <c r="DK341" s="142"/>
      <c r="DL341" s="142"/>
      <c r="DM341" s="142"/>
      <c r="DN341" s="142"/>
      <c r="DO341" s="142"/>
      <c r="DP341" s="142"/>
      <c r="DQ341" s="142"/>
      <c r="DR341" s="142"/>
      <c r="DS341" s="142"/>
      <c r="DT341" s="142"/>
      <c r="DU341" s="142"/>
      <c r="DV341" s="142"/>
      <c r="DW341" s="142"/>
      <c r="DX341" s="142"/>
      <c r="DY341" s="142"/>
      <c r="DZ341" s="142"/>
      <c r="EA341" s="142"/>
      <c r="EB341" s="142"/>
      <c r="EC341" s="142"/>
      <c r="ED341" s="142"/>
      <c r="EE341" s="142"/>
      <c r="EF341" s="142"/>
      <c r="EG341" s="142"/>
      <c r="EH341" s="142"/>
      <c r="EI341" s="142"/>
      <c r="EJ341" s="142"/>
      <c r="EK341" s="142"/>
      <c r="EL341" s="142"/>
      <c r="EM341" s="142"/>
      <c r="EN341" s="142"/>
      <c r="EO341" s="142"/>
      <c r="EP341" s="142"/>
      <c r="EQ341" s="142"/>
      <c r="ER341" s="142"/>
      <c r="ES341" s="142"/>
      <c r="ET341" s="142"/>
      <c r="EU341" s="142"/>
      <c r="EV341" s="142"/>
      <c r="EW341" s="142"/>
      <c r="EX341" s="142"/>
      <c r="EY341" s="142"/>
      <c r="EZ341" s="142"/>
    </row>
    <row r="342" spans="2:156" s="156" customFormat="1" x14ac:dyDescent="0.2">
      <c r="B342" s="135"/>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2"/>
      <c r="AL342" s="142"/>
      <c r="AM342" s="142"/>
      <c r="AN342" s="142"/>
      <c r="AO342" s="142"/>
      <c r="AP342" s="142"/>
      <c r="AQ342" s="142"/>
      <c r="AR342" s="142"/>
      <c r="AS342" s="142"/>
      <c r="AT342" s="142"/>
      <c r="AU342" s="142"/>
      <c r="AV342" s="142"/>
      <c r="AW342" s="142"/>
      <c r="AX342" s="142"/>
      <c r="AY342" s="142"/>
      <c r="AZ342" s="142"/>
      <c r="BA342" s="142"/>
      <c r="BB342" s="142"/>
      <c r="BC342" s="142"/>
      <c r="BD342" s="142"/>
      <c r="BE342" s="142"/>
      <c r="BF342" s="142"/>
      <c r="BG342" s="142"/>
      <c r="BH342" s="142"/>
      <c r="BI342" s="142"/>
      <c r="BJ342" s="142"/>
      <c r="BK342" s="142"/>
      <c r="BL342" s="142"/>
      <c r="BM342" s="142"/>
      <c r="BN342" s="142"/>
      <c r="BO342" s="142"/>
      <c r="BP342" s="142"/>
      <c r="BQ342" s="142"/>
      <c r="BR342" s="142"/>
      <c r="BS342" s="142"/>
      <c r="BT342" s="142"/>
      <c r="BU342" s="142"/>
      <c r="BV342" s="142"/>
      <c r="BW342" s="142"/>
      <c r="BX342" s="142"/>
      <c r="BY342" s="142"/>
      <c r="BZ342" s="142"/>
      <c r="CA342" s="142"/>
      <c r="CB342" s="142"/>
      <c r="CC342" s="142"/>
      <c r="CD342" s="142"/>
      <c r="CE342" s="142"/>
      <c r="CF342" s="142"/>
      <c r="CG342" s="142"/>
      <c r="CH342" s="142"/>
      <c r="CI342" s="142"/>
      <c r="CJ342" s="142"/>
      <c r="CK342" s="142"/>
      <c r="CL342" s="142"/>
      <c r="CM342" s="142"/>
      <c r="CN342" s="142"/>
      <c r="CO342" s="142"/>
      <c r="CP342" s="142"/>
      <c r="CQ342" s="142"/>
      <c r="CR342" s="142"/>
      <c r="CS342" s="142"/>
      <c r="CT342" s="142"/>
      <c r="CU342" s="142"/>
      <c r="CV342" s="142"/>
      <c r="CW342" s="142"/>
      <c r="CX342" s="142"/>
      <c r="CY342" s="142"/>
      <c r="CZ342" s="142"/>
      <c r="DA342" s="142"/>
      <c r="DB342" s="142"/>
      <c r="DC342" s="142"/>
      <c r="DD342" s="142"/>
      <c r="DE342" s="142"/>
      <c r="DF342" s="142"/>
      <c r="DG342" s="142"/>
      <c r="DH342" s="142"/>
      <c r="DI342" s="142"/>
      <c r="DJ342" s="142"/>
      <c r="DK342" s="142"/>
      <c r="DL342" s="142"/>
      <c r="DM342" s="142"/>
      <c r="DN342" s="142"/>
      <c r="DO342" s="142"/>
      <c r="DP342" s="142"/>
      <c r="DQ342" s="142"/>
      <c r="DR342" s="142"/>
      <c r="DS342" s="142"/>
      <c r="DT342" s="142"/>
      <c r="DU342" s="142"/>
      <c r="DV342" s="142"/>
      <c r="DW342" s="142"/>
      <c r="DX342" s="142"/>
      <c r="DY342" s="142"/>
      <c r="DZ342" s="142"/>
      <c r="EA342" s="142"/>
      <c r="EB342" s="142"/>
      <c r="EC342" s="142"/>
      <c r="ED342" s="142"/>
      <c r="EE342" s="142"/>
      <c r="EF342" s="142"/>
      <c r="EG342" s="142"/>
      <c r="EH342" s="142"/>
      <c r="EI342" s="142"/>
      <c r="EJ342" s="142"/>
      <c r="EK342" s="142"/>
      <c r="EL342" s="142"/>
      <c r="EM342" s="142"/>
      <c r="EN342" s="142"/>
      <c r="EO342" s="142"/>
      <c r="EP342" s="142"/>
      <c r="EQ342" s="142"/>
      <c r="ER342" s="142"/>
      <c r="ES342" s="142"/>
      <c r="ET342" s="142"/>
      <c r="EU342" s="142"/>
      <c r="EV342" s="142"/>
      <c r="EW342" s="142"/>
      <c r="EX342" s="142"/>
      <c r="EY342" s="142"/>
      <c r="EZ342" s="142"/>
    </row>
    <row r="343" spans="2:156" s="156" customFormat="1" x14ac:dyDescent="0.2">
      <c r="B343" s="135"/>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2"/>
      <c r="AL343" s="142"/>
      <c r="AM343" s="142"/>
      <c r="AN343" s="142"/>
      <c r="AO343" s="142"/>
      <c r="AP343" s="142"/>
      <c r="AQ343" s="142"/>
      <c r="AR343" s="142"/>
      <c r="AS343" s="142"/>
      <c r="AT343" s="142"/>
      <c r="AU343" s="142"/>
      <c r="AV343" s="142"/>
      <c r="AW343" s="142"/>
      <c r="AX343" s="142"/>
      <c r="AY343" s="142"/>
      <c r="AZ343" s="142"/>
      <c r="BA343" s="142"/>
      <c r="BB343" s="142"/>
      <c r="BC343" s="142"/>
      <c r="BD343" s="142"/>
      <c r="BE343" s="142"/>
      <c r="BF343" s="142"/>
      <c r="BG343" s="142"/>
      <c r="BH343" s="142"/>
      <c r="BI343" s="142"/>
      <c r="BJ343" s="142"/>
      <c r="BK343" s="142"/>
      <c r="BL343" s="142"/>
      <c r="BM343" s="142"/>
      <c r="BN343" s="142"/>
      <c r="BO343" s="142"/>
      <c r="BP343" s="142"/>
      <c r="BQ343" s="142"/>
      <c r="BR343" s="142"/>
      <c r="BS343" s="142"/>
      <c r="BT343" s="142"/>
      <c r="BU343" s="142"/>
      <c r="BV343" s="142"/>
      <c r="BW343" s="142"/>
      <c r="BX343" s="142"/>
      <c r="BY343" s="142"/>
      <c r="BZ343" s="142"/>
      <c r="CA343" s="142"/>
      <c r="CB343" s="142"/>
      <c r="CC343" s="142"/>
      <c r="CD343" s="142"/>
      <c r="CE343" s="142"/>
      <c r="CF343" s="142"/>
      <c r="CG343" s="142"/>
      <c r="CH343" s="142"/>
      <c r="CI343" s="142"/>
      <c r="CJ343" s="142"/>
      <c r="CK343" s="142"/>
      <c r="CL343" s="142"/>
      <c r="CM343" s="142"/>
      <c r="CN343" s="142"/>
      <c r="CO343" s="142"/>
      <c r="CP343" s="142"/>
      <c r="CQ343" s="142"/>
      <c r="CR343" s="142"/>
      <c r="CS343" s="142"/>
      <c r="CT343" s="142"/>
      <c r="CU343" s="142"/>
      <c r="CV343" s="142"/>
      <c r="CW343" s="142"/>
      <c r="CX343" s="142"/>
      <c r="CY343" s="142"/>
      <c r="CZ343" s="142"/>
      <c r="DA343" s="142"/>
      <c r="DB343" s="142"/>
      <c r="DC343" s="142"/>
      <c r="DD343" s="142"/>
      <c r="DE343" s="142"/>
      <c r="DF343" s="142"/>
      <c r="DG343" s="142"/>
      <c r="DH343" s="142"/>
      <c r="DI343" s="142"/>
      <c r="DJ343" s="142"/>
      <c r="DK343" s="142"/>
      <c r="DL343" s="142"/>
      <c r="DM343" s="142"/>
      <c r="DN343" s="142"/>
      <c r="DO343" s="142"/>
      <c r="DP343" s="142"/>
      <c r="DQ343" s="142"/>
      <c r="DR343" s="142"/>
      <c r="DS343" s="142"/>
      <c r="DT343" s="142"/>
      <c r="DU343" s="142"/>
      <c r="DV343" s="142"/>
      <c r="DW343" s="142"/>
      <c r="DX343" s="142"/>
      <c r="DY343" s="142"/>
      <c r="DZ343" s="142"/>
      <c r="EA343" s="142"/>
      <c r="EB343" s="142"/>
      <c r="EC343" s="142"/>
      <c r="ED343" s="142"/>
      <c r="EE343" s="142"/>
      <c r="EF343" s="142"/>
      <c r="EG343" s="142"/>
      <c r="EH343" s="142"/>
      <c r="EI343" s="142"/>
      <c r="EJ343" s="142"/>
      <c r="EK343" s="142"/>
      <c r="EL343" s="142"/>
      <c r="EM343" s="142"/>
      <c r="EN343" s="142"/>
      <c r="EO343" s="142"/>
      <c r="EP343" s="142"/>
      <c r="EQ343" s="142"/>
      <c r="ER343" s="142"/>
      <c r="ES343" s="142"/>
      <c r="ET343" s="142"/>
      <c r="EU343" s="142"/>
      <c r="EV343" s="142"/>
      <c r="EW343" s="142"/>
      <c r="EX343" s="142"/>
      <c r="EY343" s="142"/>
      <c r="EZ343" s="142"/>
    </row>
    <row r="344" spans="2:156" s="156" customFormat="1" x14ac:dyDescent="0.2">
      <c r="B344" s="135"/>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2"/>
      <c r="AL344" s="142"/>
      <c r="AM344" s="142"/>
      <c r="AN344" s="142"/>
      <c r="AO344" s="142"/>
      <c r="AP344" s="142"/>
      <c r="AQ344" s="142"/>
      <c r="AR344" s="142"/>
      <c r="AS344" s="142"/>
      <c r="AT344" s="142"/>
      <c r="AU344" s="142"/>
      <c r="AV344" s="142"/>
      <c r="AW344" s="142"/>
      <c r="AX344" s="142"/>
      <c r="AY344" s="142"/>
      <c r="AZ344" s="142"/>
      <c r="BA344" s="142"/>
      <c r="BB344" s="142"/>
      <c r="BC344" s="142"/>
      <c r="BD344" s="142"/>
      <c r="BE344" s="142"/>
      <c r="BF344" s="142"/>
      <c r="BG344" s="142"/>
      <c r="BH344" s="142"/>
      <c r="BI344" s="142"/>
      <c r="BJ344" s="142"/>
      <c r="BK344" s="142"/>
      <c r="BL344" s="142"/>
      <c r="BM344" s="142"/>
      <c r="BN344" s="142"/>
      <c r="BO344" s="142"/>
      <c r="BP344" s="142"/>
      <c r="BQ344" s="142"/>
      <c r="BR344" s="142"/>
      <c r="BS344" s="142"/>
      <c r="BT344" s="142"/>
      <c r="BU344" s="142"/>
      <c r="BV344" s="142"/>
      <c r="BW344" s="142"/>
      <c r="BX344" s="142"/>
      <c r="BY344" s="142"/>
      <c r="BZ344" s="142"/>
      <c r="CA344" s="142"/>
      <c r="CB344" s="142"/>
      <c r="CC344" s="142"/>
      <c r="CD344" s="142"/>
      <c r="CE344" s="142"/>
      <c r="CF344" s="142"/>
      <c r="CG344" s="142"/>
      <c r="CH344" s="142"/>
      <c r="CI344" s="142"/>
      <c r="CJ344" s="142"/>
      <c r="CK344" s="142"/>
      <c r="CL344" s="142"/>
      <c r="CM344" s="142"/>
      <c r="CN344" s="142"/>
      <c r="CO344" s="142"/>
      <c r="CP344" s="142"/>
      <c r="CQ344" s="142"/>
      <c r="CR344" s="142"/>
      <c r="CS344" s="142"/>
      <c r="CT344" s="142"/>
      <c r="CU344" s="142"/>
      <c r="CV344" s="142"/>
      <c r="CW344" s="142"/>
      <c r="CX344" s="142"/>
      <c r="CY344" s="142"/>
      <c r="CZ344" s="142"/>
      <c r="DA344" s="142"/>
      <c r="DB344" s="142"/>
      <c r="DC344" s="142"/>
      <c r="DD344" s="142"/>
      <c r="DE344" s="142"/>
      <c r="DF344" s="142"/>
      <c r="DG344" s="142"/>
      <c r="DH344" s="142"/>
      <c r="DI344" s="142"/>
      <c r="DJ344" s="142"/>
      <c r="DK344" s="142"/>
      <c r="DL344" s="142"/>
      <c r="DM344" s="142"/>
      <c r="DN344" s="142"/>
      <c r="DO344" s="142"/>
      <c r="DP344" s="142"/>
      <c r="DQ344" s="142"/>
      <c r="DR344" s="142"/>
      <c r="DS344" s="142"/>
      <c r="DT344" s="142"/>
      <c r="DU344" s="142"/>
      <c r="DV344" s="142"/>
      <c r="DW344" s="142"/>
      <c r="DX344" s="142"/>
      <c r="DY344" s="142"/>
      <c r="DZ344" s="142"/>
      <c r="EA344" s="142"/>
      <c r="EB344" s="142"/>
      <c r="EC344" s="142"/>
      <c r="ED344" s="142"/>
      <c r="EE344" s="142"/>
      <c r="EF344" s="142"/>
      <c r="EG344" s="142"/>
      <c r="EH344" s="142"/>
      <c r="EI344" s="142"/>
      <c r="EJ344" s="142"/>
      <c r="EK344" s="142"/>
      <c r="EL344" s="142"/>
      <c r="EM344" s="142"/>
      <c r="EN344" s="142"/>
      <c r="EO344" s="142"/>
      <c r="EP344" s="142"/>
      <c r="EQ344" s="142"/>
      <c r="ER344" s="142"/>
      <c r="ES344" s="142"/>
      <c r="ET344" s="142"/>
      <c r="EU344" s="142"/>
      <c r="EV344" s="142"/>
      <c r="EW344" s="142"/>
      <c r="EX344" s="142"/>
      <c r="EY344" s="142"/>
      <c r="EZ344" s="142"/>
    </row>
    <row r="345" spans="2:156" s="156" customFormat="1" x14ac:dyDescent="0.2">
      <c r="B345" s="135"/>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2"/>
      <c r="AL345" s="142"/>
      <c r="AM345" s="142"/>
      <c r="AN345" s="142"/>
      <c r="AO345" s="142"/>
      <c r="AP345" s="142"/>
      <c r="AQ345" s="142"/>
      <c r="AR345" s="142"/>
      <c r="AS345" s="142"/>
      <c r="AT345" s="142"/>
      <c r="AU345" s="142"/>
      <c r="AV345" s="142"/>
      <c r="AW345" s="142"/>
      <c r="AX345" s="142"/>
      <c r="AY345" s="142"/>
      <c r="AZ345" s="142"/>
      <c r="BA345" s="142"/>
      <c r="BB345" s="142"/>
      <c r="BC345" s="142"/>
      <c r="BD345" s="142"/>
      <c r="BE345" s="142"/>
      <c r="BF345" s="142"/>
      <c r="BG345" s="142"/>
      <c r="BH345" s="142"/>
      <c r="BI345" s="142"/>
      <c r="BJ345" s="142"/>
      <c r="BK345" s="142"/>
      <c r="BL345" s="142"/>
      <c r="BM345" s="142"/>
      <c r="BN345" s="142"/>
      <c r="BO345" s="142"/>
      <c r="BP345" s="142"/>
      <c r="BQ345" s="142"/>
      <c r="BR345" s="142"/>
      <c r="BS345" s="142"/>
      <c r="BT345" s="142"/>
      <c r="BU345" s="142"/>
      <c r="BV345" s="142"/>
      <c r="BW345" s="142"/>
      <c r="BX345" s="142"/>
      <c r="BY345" s="142"/>
      <c r="BZ345" s="142"/>
      <c r="CA345" s="142"/>
      <c r="CB345" s="142"/>
      <c r="CC345" s="142"/>
      <c r="CD345" s="142"/>
      <c r="CE345" s="142"/>
      <c r="CF345" s="142"/>
      <c r="CG345" s="142"/>
      <c r="CH345" s="142"/>
      <c r="CI345" s="142"/>
      <c r="CJ345" s="142"/>
      <c r="CK345" s="142"/>
      <c r="CL345" s="142"/>
      <c r="CM345" s="142"/>
      <c r="CN345" s="142"/>
      <c r="CO345" s="142"/>
      <c r="CP345" s="142"/>
      <c r="CQ345" s="142"/>
      <c r="CR345" s="142"/>
      <c r="CS345" s="142"/>
      <c r="CT345" s="142"/>
      <c r="CU345" s="142"/>
      <c r="CV345" s="142"/>
      <c r="CW345" s="142"/>
      <c r="CX345" s="142"/>
      <c r="CY345" s="142"/>
      <c r="CZ345" s="142"/>
      <c r="DA345" s="142"/>
      <c r="DB345" s="142"/>
      <c r="DC345" s="142"/>
      <c r="DD345" s="142"/>
      <c r="DE345" s="142"/>
      <c r="DF345" s="142"/>
      <c r="DG345" s="142"/>
      <c r="DH345" s="142"/>
      <c r="DI345" s="142"/>
      <c r="DJ345" s="142"/>
      <c r="DK345" s="142"/>
      <c r="DL345" s="142"/>
      <c r="DM345" s="142"/>
      <c r="DN345" s="142"/>
      <c r="DO345" s="142"/>
      <c r="DP345" s="142"/>
      <c r="DQ345" s="142"/>
      <c r="DR345" s="142"/>
      <c r="DS345" s="142"/>
      <c r="DT345" s="142"/>
      <c r="DU345" s="142"/>
      <c r="DV345" s="142"/>
      <c r="DW345" s="142"/>
      <c r="DX345" s="142"/>
      <c r="DY345" s="142"/>
      <c r="DZ345" s="142"/>
      <c r="EA345" s="142"/>
      <c r="EB345" s="142"/>
      <c r="EC345" s="142"/>
      <c r="ED345" s="142"/>
      <c r="EE345" s="142"/>
      <c r="EF345" s="142"/>
      <c r="EG345" s="142"/>
      <c r="EH345" s="142"/>
      <c r="EI345" s="142"/>
      <c r="EJ345" s="142"/>
      <c r="EK345" s="142"/>
      <c r="EL345" s="142"/>
      <c r="EM345" s="142"/>
      <c r="EN345" s="142"/>
      <c r="EO345" s="142"/>
      <c r="EP345" s="142"/>
      <c r="EQ345" s="142"/>
      <c r="ER345" s="142"/>
      <c r="ES345" s="142"/>
      <c r="ET345" s="142"/>
      <c r="EU345" s="142"/>
      <c r="EV345" s="142"/>
      <c r="EW345" s="142"/>
      <c r="EX345" s="142"/>
      <c r="EY345" s="142"/>
      <c r="EZ345" s="142"/>
    </row>
    <row r="346" spans="2:156" s="156" customFormat="1" x14ac:dyDescent="0.2">
      <c r="B346" s="135"/>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2"/>
      <c r="AL346" s="142"/>
      <c r="AM346" s="142"/>
      <c r="AN346" s="142"/>
      <c r="AO346" s="142"/>
      <c r="AP346" s="142"/>
      <c r="AQ346" s="142"/>
      <c r="AR346" s="142"/>
      <c r="AS346" s="142"/>
      <c r="AT346" s="142"/>
      <c r="AU346" s="142"/>
      <c r="AV346" s="142"/>
      <c r="AW346" s="142"/>
      <c r="AX346" s="142"/>
      <c r="AY346" s="142"/>
      <c r="AZ346" s="142"/>
      <c r="BA346" s="142"/>
      <c r="BB346" s="142"/>
      <c r="BC346" s="142"/>
      <c r="BD346" s="142"/>
      <c r="BE346" s="142"/>
      <c r="BF346" s="142"/>
      <c r="BG346" s="142"/>
      <c r="BH346" s="142"/>
      <c r="BI346" s="142"/>
      <c r="BJ346" s="142"/>
      <c r="BK346" s="142"/>
      <c r="BL346" s="142"/>
      <c r="BM346" s="142"/>
      <c r="BN346" s="142"/>
      <c r="BO346" s="142"/>
      <c r="BP346" s="142"/>
      <c r="BQ346" s="142"/>
      <c r="BR346" s="142"/>
      <c r="BS346" s="142"/>
      <c r="BT346" s="142"/>
      <c r="BU346" s="142"/>
      <c r="BV346" s="142"/>
      <c r="BW346" s="142"/>
      <c r="BX346" s="142"/>
      <c r="BY346" s="142"/>
      <c r="BZ346" s="142"/>
      <c r="CA346" s="142"/>
      <c r="CB346" s="142"/>
      <c r="CC346" s="142"/>
      <c r="CD346" s="142"/>
      <c r="CE346" s="142"/>
      <c r="CF346" s="142"/>
      <c r="CG346" s="142"/>
      <c r="CH346" s="142"/>
      <c r="CI346" s="142"/>
      <c r="CJ346" s="142"/>
      <c r="CK346" s="142"/>
      <c r="CL346" s="142"/>
      <c r="CM346" s="142"/>
      <c r="CN346" s="142"/>
      <c r="CO346" s="142"/>
      <c r="CP346" s="142"/>
      <c r="CQ346" s="142"/>
      <c r="CR346" s="142"/>
      <c r="CS346" s="142"/>
      <c r="CT346" s="142"/>
      <c r="CU346" s="142"/>
      <c r="CV346" s="142"/>
      <c r="CW346" s="142"/>
      <c r="CX346" s="142"/>
      <c r="CY346" s="142"/>
      <c r="CZ346" s="142"/>
      <c r="DA346" s="142"/>
      <c r="DB346" s="142"/>
      <c r="DC346" s="142"/>
      <c r="DD346" s="142"/>
      <c r="DE346" s="142"/>
      <c r="DF346" s="142"/>
      <c r="DG346" s="142"/>
      <c r="DH346" s="142"/>
      <c r="DI346" s="142"/>
      <c r="DJ346" s="142"/>
      <c r="DK346" s="142"/>
      <c r="DL346" s="142"/>
      <c r="DM346" s="142"/>
      <c r="DN346" s="142"/>
      <c r="DO346" s="142"/>
      <c r="DP346" s="142"/>
      <c r="DQ346" s="142"/>
      <c r="DR346" s="142"/>
      <c r="DS346" s="142"/>
      <c r="DT346" s="142"/>
      <c r="DU346" s="142"/>
      <c r="DV346" s="142"/>
      <c r="DW346" s="142"/>
      <c r="DX346" s="142"/>
      <c r="DY346" s="142"/>
      <c r="DZ346" s="142"/>
      <c r="EA346" s="142"/>
      <c r="EB346" s="142"/>
      <c r="EC346" s="142"/>
      <c r="ED346" s="142"/>
      <c r="EE346" s="142"/>
      <c r="EF346" s="142"/>
      <c r="EG346" s="142"/>
      <c r="EH346" s="142"/>
      <c r="EI346" s="142"/>
      <c r="EJ346" s="142"/>
      <c r="EK346" s="142"/>
      <c r="EL346" s="142"/>
      <c r="EM346" s="142"/>
      <c r="EN346" s="142"/>
      <c r="EO346" s="142"/>
      <c r="EP346" s="142"/>
      <c r="EQ346" s="142"/>
      <c r="ER346" s="142"/>
      <c r="ES346" s="142"/>
      <c r="ET346" s="142"/>
      <c r="EU346" s="142"/>
      <c r="EV346" s="142"/>
      <c r="EW346" s="142"/>
      <c r="EX346" s="142"/>
      <c r="EY346" s="142"/>
      <c r="EZ346" s="142"/>
    </row>
    <row r="347" spans="2:156" s="156" customFormat="1" x14ac:dyDescent="0.2">
      <c r="B347" s="135"/>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2"/>
      <c r="AL347" s="142"/>
      <c r="AM347" s="142"/>
      <c r="AN347" s="142"/>
      <c r="AO347" s="142"/>
      <c r="AP347" s="142"/>
      <c r="AQ347" s="142"/>
      <c r="AR347" s="142"/>
      <c r="AS347" s="142"/>
      <c r="AT347" s="142"/>
      <c r="AU347" s="142"/>
      <c r="AV347" s="142"/>
      <c r="AW347" s="142"/>
      <c r="AX347" s="142"/>
      <c r="AY347" s="142"/>
      <c r="AZ347" s="142"/>
      <c r="BA347" s="142"/>
      <c r="BB347" s="142"/>
      <c r="BC347" s="142"/>
      <c r="BD347" s="142"/>
      <c r="BE347" s="142"/>
      <c r="BF347" s="142"/>
      <c r="BG347" s="142"/>
      <c r="BH347" s="142"/>
      <c r="BI347" s="142"/>
      <c r="BJ347" s="142"/>
      <c r="BK347" s="142"/>
      <c r="BL347" s="142"/>
      <c r="BM347" s="142"/>
      <c r="BN347" s="142"/>
      <c r="BO347" s="142"/>
      <c r="BP347" s="142"/>
      <c r="BQ347" s="142"/>
      <c r="BR347" s="142"/>
      <c r="BS347" s="142"/>
      <c r="BT347" s="142"/>
      <c r="BU347" s="142"/>
      <c r="BV347" s="142"/>
      <c r="BW347" s="142"/>
      <c r="BX347" s="142"/>
      <c r="BY347" s="142"/>
      <c r="BZ347" s="142"/>
      <c r="CA347" s="142"/>
      <c r="CB347" s="142"/>
      <c r="CC347" s="142"/>
      <c r="CD347" s="142"/>
      <c r="CE347" s="142"/>
      <c r="CF347" s="142"/>
      <c r="CG347" s="142"/>
      <c r="CH347" s="142"/>
      <c r="CI347" s="142"/>
      <c r="CJ347" s="142"/>
      <c r="CK347" s="142"/>
      <c r="CL347" s="142"/>
      <c r="CM347" s="142"/>
      <c r="CN347" s="142"/>
      <c r="CO347" s="142"/>
      <c r="CP347" s="142"/>
      <c r="CQ347" s="142"/>
      <c r="CR347" s="142"/>
      <c r="CS347" s="142"/>
      <c r="CT347" s="142"/>
      <c r="CU347" s="142"/>
      <c r="CV347" s="142"/>
      <c r="CW347" s="142"/>
      <c r="CX347" s="142"/>
      <c r="CY347" s="142"/>
      <c r="CZ347" s="142"/>
      <c r="DA347" s="142"/>
      <c r="DB347" s="142"/>
      <c r="DC347" s="142"/>
      <c r="DD347" s="142"/>
      <c r="DE347" s="142"/>
      <c r="DF347" s="142"/>
      <c r="DG347" s="142"/>
      <c r="DH347" s="142"/>
      <c r="DI347" s="142"/>
      <c r="DJ347" s="142"/>
      <c r="DK347" s="142"/>
      <c r="DL347" s="142"/>
      <c r="DM347" s="142"/>
      <c r="DN347" s="142"/>
      <c r="DO347" s="142"/>
      <c r="DP347" s="142"/>
      <c r="DQ347" s="142"/>
      <c r="DR347" s="142"/>
      <c r="DS347" s="142"/>
      <c r="DT347" s="142"/>
      <c r="DU347" s="142"/>
      <c r="DV347" s="142"/>
      <c r="DW347" s="142"/>
      <c r="DX347" s="142"/>
      <c r="DY347" s="142"/>
      <c r="DZ347" s="142"/>
      <c r="EA347" s="142"/>
      <c r="EB347" s="142"/>
      <c r="EC347" s="142"/>
      <c r="ED347" s="142"/>
      <c r="EE347" s="142"/>
      <c r="EF347" s="142"/>
      <c r="EG347" s="142"/>
      <c r="EH347" s="142"/>
      <c r="EI347" s="142"/>
      <c r="EJ347" s="142"/>
      <c r="EK347" s="142"/>
      <c r="EL347" s="142"/>
      <c r="EM347" s="142"/>
      <c r="EN347" s="142"/>
      <c r="EO347" s="142"/>
      <c r="EP347" s="142"/>
      <c r="EQ347" s="142"/>
      <c r="ER347" s="142"/>
      <c r="ES347" s="142"/>
      <c r="ET347" s="142"/>
      <c r="EU347" s="142"/>
      <c r="EV347" s="142"/>
      <c r="EW347" s="142"/>
      <c r="EX347" s="142"/>
      <c r="EY347" s="142"/>
      <c r="EZ347" s="142"/>
    </row>
    <row r="348" spans="2:156" s="156" customFormat="1" x14ac:dyDescent="0.2">
      <c r="B348" s="135"/>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2"/>
      <c r="AL348" s="142"/>
      <c r="AM348" s="142"/>
      <c r="AN348" s="142"/>
      <c r="AO348" s="142"/>
      <c r="AP348" s="142"/>
      <c r="AQ348" s="142"/>
      <c r="AR348" s="142"/>
      <c r="AS348" s="142"/>
      <c r="AT348" s="142"/>
      <c r="AU348" s="142"/>
      <c r="AV348" s="142"/>
      <c r="AW348" s="142"/>
      <c r="AX348" s="142"/>
      <c r="AY348" s="142"/>
      <c r="AZ348" s="142"/>
      <c r="BA348" s="142"/>
      <c r="BB348" s="142"/>
      <c r="BC348" s="142"/>
      <c r="BD348" s="142"/>
      <c r="BE348" s="142"/>
      <c r="BF348" s="142"/>
      <c r="BG348" s="142"/>
      <c r="BH348" s="142"/>
      <c r="BI348" s="142"/>
      <c r="BJ348" s="142"/>
      <c r="BK348" s="142"/>
      <c r="BL348" s="142"/>
      <c r="BM348" s="142"/>
      <c r="BN348" s="142"/>
      <c r="BO348" s="142"/>
      <c r="BP348" s="142"/>
      <c r="BQ348" s="142"/>
      <c r="BR348" s="142"/>
      <c r="BS348" s="142"/>
      <c r="BT348" s="142"/>
      <c r="BU348" s="142"/>
      <c r="BV348" s="142"/>
      <c r="BW348" s="142"/>
      <c r="BX348" s="142"/>
      <c r="BY348" s="142"/>
      <c r="BZ348" s="142"/>
      <c r="CA348" s="142"/>
      <c r="CB348" s="142"/>
      <c r="CC348" s="142"/>
      <c r="CD348" s="142"/>
      <c r="CE348" s="142"/>
      <c r="CF348" s="142"/>
      <c r="CG348" s="142"/>
      <c r="CH348" s="142"/>
      <c r="CI348" s="142"/>
      <c r="CJ348" s="142"/>
      <c r="CK348" s="142"/>
      <c r="CL348" s="142"/>
      <c r="CM348" s="142"/>
      <c r="CN348" s="142"/>
      <c r="CO348" s="142"/>
      <c r="CP348" s="142"/>
      <c r="CQ348" s="142"/>
      <c r="CR348" s="142"/>
      <c r="CS348" s="142"/>
      <c r="CT348" s="142"/>
      <c r="CU348" s="142"/>
      <c r="CV348" s="142"/>
      <c r="CW348" s="142"/>
      <c r="CX348" s="142"/>
      <c r="CY348" s="142"/>
      <c r="CZ348" s="142"/>
      <c r="DA348" s="142"/>
      <c r="DB348" s="142"/>
      <c r="DC348" s="142"/>
      <c r="DD348" s="142"/>
      <c r="DE348" s="142"/>
      <c r="DF348" s="142"/>
      <c r="DG348" s="142"/>
      <c r="DH348" s="142"/>
      <c r="DI348" s="142"/>
      <c r="DJ348" s="142"/>
      <c r="DK348" s="142"/>
      <c r="DL348" s="142"/>
      <c r="DM348" s="142"/>
      <c r="DN348" s="142"/>
      <c r="DO348" s="142"/>
      <c r="DP348" s="142"/>
      <c r="DQ348" s="142"/>
      <c r="DR348" s="142"/>
      <c r="DS348" s="142"/>
      <c r="DT348" s="142"/>
      <c r="DU348" s="142"/>
      <c r="DV348" s="142"/>
      <c r="DW348" s="142"/>
      <c r="DX348" s="142"/>
      <c r="DY348" s="142"/>
      <c r="DZ348" s="142"/>
      <c r="EA348" s="142"/>
      <c r="EB348" s="142"/>
      <c r="EC348" s="142"/>
      <c r="ED348" s="142"/>
      <c r="EE348" s="142"/>
      <c r="EF348" s="142"/>
      <c r="EG348" s="142"/>
      <c r="EH348" s="142"/>
      <c r="EI348" s="142"/>
      <c r="EJ348" s="142"/>
      <c r="EK348" s="142"/>
      <c r="EL348" s="142"/>
      <c r="EM348" s="142"/>
      <c r="EN348" s="142"/>
      <c r="EO348" s="142"/>
      <c r="EP348" s="142"/>
      <c r="EQ348" s="142"/>
      <c r="ER348" s="142"/>
      <c r="ES348" s="142"/>
      <c r="ET348" s="142"/>
      <c r="EU348" s="142"/>
      <c r="EV348" s="142"/>
      <c r="EW348" s="142"/>
      <c r="EX348" s="142"/>
      <c r="EY348" s="142"/>
      <c r="EZ348" s="142"/>
    </row>
    <row r="349" spans="2:156" s="156" customFormat="1" x14ac:dyDescent="0.2">
      <c r="B349" s="135"/>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2"/>
      <c r="AL349" s="142"/>
      <c r="AM349" s="142"/>
      <c r="AN349" s="142"/>
      <c r="AO349" s="142"/>
      <c r="AP349" s="142"/>
      <c r="AQ349" s="142"/>
      <c r="AR349" s="142"/>
      <c r="AS349" s="142"/>
      <c r="AT349" s="142"/>
      <c r="AU349" s="142"/>
      <c r="AV349" s="142"/>
      <c r="AW349" s="142"/>
      <c r="AX349" s="142"/>
      <c r="AY349" s="142"/>
      <c r="AZ349" s="142"/>
      <c r="BA349" s="142"/>
      <c r="BB349" s="142"/>
      <c r="BC349" s="142"/>
      <c r="BD349" s="142"/>
      <c r="BE349" s="142"/>
      <c r="BF349" s="142"/>
      <c r="BG349" s="142"/>
      <c r="BH349" s="142"/>
      <c r="BI349" s="142"/>
      <c r="BJ349" s="142"/>
      <c r="BK349" s="142"/>
      <c r="BL349" s="142"/>
      <c r="BM349" s="142"/>
      <c r="BN349" s="142"/>
      <c r="BO349" s="142"/>
      <c r="BP349" s="142"/>
      <c r="BQ349" s="142"/>
      <c r="BR349" s="142"/>
      <c r="BS349" s="142"/>
      <c r="BT349" s="142"/>
      <c r="BU349" s="142"/>
      <c r="BV349" s="142"/>
      <c r="BW349" s="142"/>
      <c r="BX349" s="142"/>
      <c r="BY349" s="142"/>
      <c r="BZ349" s="142"/>
      <c r="CA349" s="142"/>
      <c r="CB349" s="142"/>
      <c r="CC349" s="142"/>
      <c r="CD349" s="142"/>
      <c r="CE349" s="142"/>
      <c r="CF349" s="142"/>
      <c r="CG349" s="142"/>
      <c r="CH349" s="142"/>
      <c r="CI349" s="142"/>
      <c r="CJ349" s="142"/>
      <c r="CK349" s="142"/>
      <c r="CL349" s="142"/>
      <c r="CM349" s="142"/>
      <c r="CN349" s="142"/>
      <c r="CO349" s="142"/>
      <c r="CP349" s="142"/>
      <c r="CQ349" s="142"/>
      <c r="CR349" s="142"/>
      <c r="CS349" s="142"/>
      <c r="CT349" s="142"/>
      <c r="CU349" s="142"/>
      <c r="CV349" s="142"/>
      <c r="CW349" s="142"/>
      <c r="CX349" s="142"/>
      <c r="CY349" s="142"/>
      <c r="CZ349" s="142"/>
      <c r="DA349" s="142"/>
      <c r="DB349" s="142"/>
      <c r="DC349" s="142"/>
      <c r="DD349" s="142"/>
      <c r="DE349" s="142"/>
      <c r="DF349" s="142"/>
      <c r="DG349" s="142"/>
      <c r="DH349" s="142"/>
      <c r="DI349" s="142"/>
      <c r="DJ349" s="142"/>
      <c r="DK349" s="142"/>
      <c r="DL349" s="142"/>
      <c r="DM349" s="142"/>
      <c r="DN349" s="142"/>
      <c r="DO349" s="142"/>
      <c r="DP349" s="142"/>
      <c r="DQ349" s="142"/>
      <c r="DR349" s="142"/>
      <c r="DS349" s="142"/>
      <c r="DT349" s="142"/>
      <c r="DU349" s="142"/>
      <c r="DV349" s="142"/>
      <c r="DW349" s="142"/>
      <c r="DX349" s="142"/>
      <c r="DY349" s="142"/>
      <c r="DZ349" s="142"/>
      <c r="EA349" s="142"/>
      <c r="EB349" s="142"/>
      <c r="EC349" s="142"/>
      <c r="ED349" s="142"/>
      <c r="EE349" s="142"/>
      <c r="EF349" s="142"/>
      <c r="EG349" s="142"/>
      <c r="EH349" s="142"/>
      <c r="EI349" s="142"/>
      <c r="EJ349" s="142"/>
      <c r="EK349" s="142"/>
      <c r="EL349" s="142"/>
      <c r="EM349" s="142"/>
      <c r="EN349" s="142"/>
      <c r="EO349" s="142"/>
      <c r="EP349" s="142"/>
      <c r="EQ349" s="142"/>
      <c r="ER349" s="142"/>
      <c r="ES349" s="142"/>
      <c r="ET349" s="142"/>
      <c r="EU349" s="142"/>
      <c r="EV349" s="142"/>
      <c r="EW349" s="142"/>
      <c r="EX349" s="142"/>
      <c r="EY349" s="142"/>
      <c r="EZ349" s="142"/>
    </row>
    <row r="350" spans="2:156" s="156" customFormat="1" x14ac:dyDescent="0.2">
      <c r="B350" s="135"/>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2"/>
      <c r="AL350" s="142"/>
      <c r="AM350" s="142"/>
      <c r="AN350" s="142"/>
      <c r="AO350" s="142"/>
      <c r="AP350" s="142"/>
      <c r="AQ350" s="142"/>
      <c r="AR350" s="142"/>
      <c r="AS350" s="142"/>
      <c r="AT350" s="142"/>
      <c r="AU350" s="142"/>
      <c r="AV350" s="142"/>
      <c r="AW350" s="142"/>
      <c r="AX350" s="142"/>
      <c r="AY350" s="142"/>
      <c r="AZ350" s="142"/>
      <c r="BA350" s="142"/>
      <c r="BB350" s="142"/>
      <c r="BC350" s="142"/>
      <c r="BD350" s="142"/>
      <c r="BE350" s="142"/>
      <c r="BF350" s="142"/>
      <c r="BG350" s="142"/>
      <c r="BH350" s="142"/>
      <c r="BI350" s="142"/>
      <c r="BJ350" s="142"/>
      <c r="BK350" s="142"/>
      <c r="BL350" s="142"/>
      <c r="BM350" s="142"/>
      <c r="BN350" s="142"/>
      <c r="BO350" s="142"/>
      <c r="BP350" s="142"/>
      <c r="BQ350" s="142"/>
      <c r="BR350" s="142"/>
      <c r="BS350" s="142"/>
      <c r="BT350" s="142"/>
      <c r="BU350" s="142"/>
      <c r="BV350" s="142"/>
      <c r="BW350" s="142"/>
      <c r="BX350" s="142"/>
      <c r="BY350" s="142"/>
      <c r="BZ350" s="142"/>
      <c r="CA350" s="142"/>
      <c r="CB350" s="142"/>
      <c r="CC350" s="142"/>
      <c r="CD350" s="142"/>
      <c r="CE350" s="142"/>
      <c r="CF350" s="142"/>
      <c r="CG350" s="142"/>
      <c r="CH350" s="142"/>
      <c r="CI350" s="142"/>
      <c r="CJ350" s="142"/>
      <c r="CK350" s="142"/>
      <c r="CL350" s="142"/>
      <c r="CM350" s="142"/>
      <c r="CN350" s="142"/>
      <c r="CO350" s="142"/>
      <c r="CP350" s="142"/>
      <c r="CQ350" s="142"/>
      <c r="CR350" s="142"/>
      <c r="CS350" s="142"/>
      <c r="CT350" s="142"/>
      <c r="CU350" s="142"/>
      <c r="CV350" s="142"/>
      <c r="CW350" s="142"/>
      <c r="CX350" s="142"/>
      <c r="CY350" s="142"/>
      <c r="CZ350" s="142"/>
      <c r="DA350" s="142"/>
      <c r="DB350" s="142"/>
      <c r="DC350" s="142"/>
      <c r="DD350" s="142"/>
      <c r="DE350" s="142"/>
      <c r="DF350" s="142"/>
      <c r="DG350" s="142"/>
      <c r="DH350" s="142"/>
      <c r="DI350" s="142"/>
      <c r="DJ350" s="142"/>
      <c r="DK350" s="142"/>
      <c r="DL350" s="142"/>
      <c r="DM350" s="142"/>
      <c r="DN350" s="142"/>
      <c r="DO350" s="142"/>
      <c r="DP350" s="142"/>
      <c r="DQ350" s="142"/>
      <c r="DR350" s="142"/>
      <c r="DS350" s="142"/>
      <c r="DT350" s="142"/>
      <c r="DU350" s="142"/>
      <c r="DV350" s="142"/>
      <c r="DW350" s="142"/>
      <c r="DX350" s="142"/>
      <c r="DY350" s="142"/>
      <c r="DZ350" s="142"/>
      <c r="EA350" s="142"/>
      <c r="EB350" s="142"/>
      <c r="EC350" s="142"/>
      <c r="ED350" s="142"/>
      <c r="EE350" s="142"/>
      <c r="EF350" s="142"/>
      <c r="EG350" s="142"/>
      <c r="EH350" s="142"/>
      <c r="EI350" s="142"/>
      <c r="EJ350" s="142"/>
      <c r="EK350" s="142"/>
      <c r="EL350" s="142"/>
      <c r="EM350" s="142"/>
      <c r="EN350" s="142"/>
      <c r="EO350" s="142"/>
      <c r="EP350" s="142"/>
      <c r="EQ350" s="142"/>
      <c r="ER350" s="142"/>
      <c r="ES350" s="142"/>
      <c r="ET350" s="142"/>
      <c r="EU350" s="142"/>
      <c r="EV350" s="142"/>
      <c r="EW350" s="142"/>
      <c r="EX350" s="142"/>
      <c r="EY350" s="142"/>
      <c r="EZ350" s="142"/>
    </row>
    <row r="351" spans="2:156" s="156" customFormat="1" x14ac:dyDescent="0.2">
      <c r="B351" s="135"/>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2"/>
      <c r="AL351" s="142"/>
      <c r="AM351" s="142"/>
      <c r="AN351" s="142"/>
      <c r="AO351" s="142"/>
      <c r="AP351" s="142"/>
      <c r="AQ351" s="142"/>
      <c r="AR351" s="142"/>
      <c r="AS351" s="142"/>
      <c r="AT351" s="142"/>
      <c r="AU351" s="142"/>
      <c r="AV351" s="142"/>
      <c r="AW351" s="142"/>
      <c r="AX351" s="142"/>
      <c r="AY351" s="142"/>
      <c r="AZ351" s="142"/>
      <c r="BA351" s="142"/>
      <c r="BB351" s="142"/>
      <c r="BC351" s="142"/>
      <c r="BD351" s="142"/>
      <c r="BE351" s="142"/>
      <c r="BF351" s="142"/>
      <c r="BG351" s="142"/>
      <c r="BH351" s="142"/>
      <c r="BI351" s="142"/>
      <c r="BJ351" s="142"/>
      <c r="BK351" s="142"/>
      <c r="BL351" s="142"/>
      <c r="BM351" s="142"/>
      <c r="BN351" s="142"/>
      <c r="BO351" s="142"/>
      <c r="BP351" s="142"/>
      <c r="BQ351" s="142"/>
      <c r="BR351" s="142"/>
      <c r="BS351" s="142"/>
      <c r="BT351" s="142"/>
      <c r="BU351" s="142"/>
      <c r="BV351" s="142"/>
      <c r="BW351" s="142"/>
      <c r="BX351" s="142"/>
      <c r="BY351" s="142"/>
      <c r="BZ351" s="142"/>
      <c r="CA351" s="142"/>
      <c r="CB351" s="142"/>
      <c r="CC351" s="142"/>
      <c r="CD351" s="142"/>
      <c r="CE351" s="142"/>
      <c r="CF351" s="142"/>
      <c r="CG351" s="142"/>
      <c r="CH351" s="142"/>
      <c r="CI351" s="142"/>
      <c r="CJ351" s="142"/>
      <c r="CK351" s="142"/>
      <c r="CL351" s="142"/>
      <c r="CM351" s="142"/>
      <c r="CN351" s="142"/>
      <c r="CO351" s="142"/>
      <c r="CP351" s="142"/>
      <c r="CQ351" s="142"/>
      <c r="CR351" s="142"/>
      <c r="CS351" s="142"/>
      <c r="CT351" s="142"/>
      <c r="CU351" s="142"/>
      <c r="CV351" s="142"/>
      <c r="CW351" s="142"/>
      <c r="CX351" s="142"/>
      <c r="CY351" s="142"/>
      <c r="CZ351" s="142"/>
      <c r="DA351" s="142"/>
      <c r="DB351" s="142"/>
      <c r="DC351" s="142"/>
      <c r="DD351" s="142"/>
      <c r="DE351" s="142"/>
      <c r="DF351" s="142"/>
      <c r="DG351" s="142"/>
      <c r="DH351" s="142"/>
      <c r="DI351" s="142"/>
      <c r="DJ351" s="142"/>
      <c r="DK351" s="142"/>
      <c r="DL351" s="142"/>
      <c r="DM351" s="142"/>
      <c r="DN351" s="142"/>
      <c r="DO351" s="142"/>
      <c r="DP351" s="142"/>
      <c r="DQ351" s="142"/>
      <c r="DR351" s="142"/>
      <c r="DS351" s="142"/>
      <c r="DT351" s="142"/>
      <c r="DU351" s="142"/>
      <c r="DV351" s="142"/>
      <c r="DW351" s="142"/>
      <c r="DX351" s="142"/>
      <c r="DY351" s="142"/>
      <c r="DZ351" s="142"/>
      <c r="EA351" s="142"/>
      <c r="EB351" s="142"/>
      <c r="EC351" s="142"/>
      <c r="ED351" s="142"/>
      <c r="EE351" s="142"/>
      <c r="EF351" s="142"/>
      <c r="EG351" s="142"/>
      <c r="EH351" s="142"/>
      <c r="EI351" s="142"/>
      <c r="EJ351" s="142"/>
      <c r="EK351" s="142"/>
      <c r="EL351" s="142"/>
      <c r="EM351" s="142"/>
      <c r="EN351" s="142"/>
      <c r="EO351" s="142"/>
      <c r="EP351" s="142"/>
      <c r="EQ351" s="142"/>
      <c r="ER351" s="142"/>
      <c r="ES351" s="142"/>
      <c r="ET351" s="142"/>
      <c r="EU351" s="142"/>
      <c r="EV351" s="142"/>
      <c r="EW351" s="142"/>
      <c r="EX351" s="142"/>
      <c r="EY351" s="142"/>
      <c r="EZ351" s="142"/>
    </row>
    <row r="352" spans="2:156" s="156" customFormat="1" x14ac:dyDescent="0.2">
      <c r="B352" s="135"/>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2"/>
      <c r="AL352" s="142"/>
      <c r="AM352" s="142"/>
      <c r="AN352" s="142"/>
      <c r="AO352" s="142"/>
      <c r="AP352" s="142"/>
      <c r="AQ352" s="142"/>
      <c r="AR352" s="142"/>
      <c r="AS352" s="142"/>
      <c r="AT352" s="142"/>
      <c r="AU352" s="142"/>
      <c r="AV352" s="142"/>
      <c r="AW352" s="142"/>
      <c r="AX352" s="142"/>
      <c r="AY352" s="142"/>
      <c r="AZ352" s="142"/>
      <c r="BA352" s="142"/>
      <c r="BB352" s="142"/>
      <c r="BC352" s="142"/>
      <c r="BD352" s="142"/>
      <c r="BE352" s="142"/>
      <c r="BF352" s="142"/>
      <c r="BG352" s="142"/>
      <c r="BH352" s="142"/>
      <c r="BI352" s="142"/>
      <c r="BJ352" s="142"/>
      <c r="BK352" s="142"/>
      <c r="BL352" s="142"/>
      <c r="BM352" s="142"/>
      <c r="BN352" s="142"/>
      <c r="BO352" s="142"/>
      <c r="BP352" s="142"/>
      <c r="BQ352" s="142"/>
      <c r="BR352" s="142"/>
      <c r="BS352" s="142"/>
      <c r="BT352" s="142"/>
      <c r="BU352" s="142"/>
      <c r="BV352" s="142"/>
      <c r="BW352" s="142"/>
      <c r="BX352" s="142"/>
      <c r="BY352" s="142"/>
      <c r="BZ352" s="142"/>
      <c r="CA352" s="142"/>
      <c r="CB352" s="142"/>
      <c r="CC352" s="142"/>
      <c r="CD352" s="142"/>
      <c r="CE352" s="142"/>
      <c r="CF352" s="142"/>
      <c r="CG352" s="142"/>
      <c r="CH352" s="142"/>
      <c r="CI352" s="142"/>
      <c r="CJ352" s="142"/>
      <c r="CK352" s="142"/>
      <c r="CL352" s="142"/>
      <c r="CM352" s="142"/>
      <c r="CN352" s="142"/>
      <c r="CO352" s="142"/>
      <c r="CP352" s="142"/>
      <c r="CQ352" s="142"/>
      <c r="CR352" s="142"/>
      <c r="CS352" s="142"/>
      <c r="CT352" s="142"/>
      <c r="CU352" s="142"/>
      <c r="CV352" s="142"/>
      <c r="CW352" s="142"/>
      <c r="CX352" s="142"/>
      <c r="CY352" s="142"/>
      <c r="CZ352" s="142"/>
      <c r="DA352" s="142"/>
      <c r="DB352" s="142"/>
      <c r="DC352" s="142"/>
      <c r="DD352" s="142"/>
      <c r="DE352" s="142"/>
      <c r="DF352" s="142"/>
      <c r="DG352" s="142"/>
      <c r="DH352" s="142"/>
      <c r="DI352" s="142"/>
      <c r="DJ352" s="142"/>
      <c r="DK352" s="142"/>
      <c r="DL352" s="142"/>
      <c r="DM352" s="142"/>
      <c r="DN352" s="142"/>
      <c r="DO352" s="142"/>
      <c r="DP352" s="142"/>
      <c r="DQ352" s="142"/>
      <c r="DR352" s="142"/>
      <c r="DS352" s="142"/>
      <c r="DT352" s="142"/>
      <c r="DU352" s="142"/>
      <c r="DV352" s="142"/>
      <c r="DW352" s="142"/>
      <c r="DX352" s="142"/>
      <c r="DY352" s="142"/>
      <c r="DZ352" s="142"/>
      <c r="EA352" s="142"/>
      <c r="EB352" s="142"/>
      <c r="EC352" s="142"/>
      <c r="ED352" s="142"/>
      <c r="EE352" s="142"/>
      <c r="EF352" s="142"/>
      <c r="EG352" s="142"/>
      <c r="EH352" s="142"/>
      <c r="EI352" s="142"/>
      <c r="EJ352" s="142"/>
      <c r="EK352" s="142"/>
      <c r="EL352" s="142"/>
      <c r="EM352" s="142"/>
      <c r="EN352" s="142"/>
      <c r="EO352" s="142"/>
      <c r="EP352" s="142"/>
      <c r="EQ352" s="142"/>
      <c r="ER352" s="142"/>
      <c r="ES352" s="142"/>
      <c r="ET352" s="142"/>
      <c r="EU352" s="142"/>
      <c r="EV352" s="142"/>
      <c r="EW352" s="142"/>
      <c r="EX352" s="142"/>
      <c r="EY352" s="142"/>
      <c r="EZ352" s="142"/>
    </row>
  </sheetData>
  <mergeCells count="6">
    <mergeCell ref="I5:I6"/>
    <mergeCell ref="A5:A6"/>
    <mergeCell ref="B5:D5"/>
    <mergeCell ref="E5:E6"/>
    <mergeCell ref="F5:F6"/>
    <mergeCell ref="G5:H5"/>
  </mergeCells>
  <printOptions gridLines="1"/>
  <pageMargins left="1.17" right="0.24" top="0.46" bottom="0.32" header="0.17" footer="0.17"/>
  <pageSetup paperSize="9" scale="70" orientation="portrait" r:id="rId1"/>
  <headerFooter alignWithMargins="0">
    <oddFooter>&amp;L&amp;8&amp;F &amp;A&amp;C&amp;P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01"/>
  <sheetViews>
    <sheetView zoomScale="145" zoomScaleNormal="145" workbookViewId="0">
      <pane xSplit="1" ySplit="5" topLeftCell="B73" activePane="bottomRight" state="frozen"/>
      <selection pane="topRight" activeCell="B1" sqref="B1"/>
      <selection pane="bottomLeft" activeCell="A7" sqref="A7"/>
      <selection pane="bottomRight" activeCell="D84" sqref="D84"/>
    </sheetView>
  </sheetViews>
  <sheetFormatPr defaultRowHeight="12.75" x14ac:dyDescent="0.2"/>
  <cols>
    <col min="1" max="1" width="15.42578125" style="135" customWidth="1"/>
    <col min="2" max="2" width="11.85546875" style="135" customWidth="1"/>
    <col min="3" max="4" width="12.140625" style="135" customWidth="1"/>
    <col min="5" max="5" width="11.5703125" style="135" customWidth="1"/>
    <col min="6" max="6" width="12" style="135" customWidth="1"/>
    <col min="7" max="7" width="11.7109375" style="135" customWidth="1"/>
    <col min="8" max="8" width="12.28515625" style="135" customWidth="1"/>
    <col min="9" max="16384" width="9.140625" style="1"/>
  </cols>
  <sheetData>
    <row r="1" spans="1:8" s="124" customFormat="1" x14ac:dyDescent="0.2">
      <c r="A1" s="123" t="str">
        <f>[3]SUM!A1</f>
        <v>CY 2017 ALLOTMENT RELEASES</v>
      </c>
      <c r="B1" s="123"/>
      <c r="C1" s="123"/>
      <c r="H1" s="125"/>
    </row>
    <row r="2" spans="1:8" s="124" customFormat="1" x14ac:dyDescent="0.2">
      <c r="A2" s="126" t="s">
        <v>123</v>
      </c>
      <c r="B2" s="126"/>
      <c r="C2" s="126"/>
      <c r="F2" s="74"/>
    </row>
    <row r="3" spans="1:8" s="124" customFormat="1" x14ac:dyDescent="0.2">
      <c r="A3" s="123" t="str">
        <f>[3]SUM!A3</f>
        <v>JANUARY 1- MAY 31, 2017</v>
      </c>
      <c r="B3" s="123"/>
      <c r="C3" s="123"/>
      <c r="F3" s="127"/>
      <c r="G3" s="128"/>
    </row>
    <row r="4" spans="1:8" s="124" customFormat="1" x14ac:dyDescent="0.2">
      <c r="A4" s="123" t="s">
        <v>37</v>
      </c>
      <c r="B4" s="123"/>
      <c r="C4" s="123"/>
    </row>
    <row r="5" spans="1:8" s="129" customFormat="1" ht="55.5" customHeight="1" x14ac:dyDescent="0.25">
      <c r="A5" s="276" t="s">
        <v>36</v>
      </c>
      <c r="B5" s="277" t="s">
        <v>124</v>
      </c>
      <c r="C5" s="277" t="s">
        <v>125</v>
      </c>
      <c r="D5" s="278" t="s">
        <v>126</v>
      </c>
      <c r="E5" s="277" t="s">
        <v>127</v>
      </c>
      <c r="F5" s="273" t="s">
        <v>128</v>
      </c>
      <c r="G5" s="277" t="s">
        <v>129</v>
      </c>
      <c r="H5" s="268" t="s">
        <v>0</v>
      </c>
    </row>
    <row r="6" spans="1:8" ht="15" hidden="1" customHeight="1" x14ac:dyDescent="0.2">
      <c r="A6" s="130" t="s">
        <v>130</v>
      </c>
      <c r="B6" s="48">
        <f>'[3]NEW GAA'!H7</f>
        <v>0</v>
      </c>
      <c r="C6" s="48">
        <f>'[3]NEW GAA'!L7</f>
        <v>0</v>
      </c>
      <c r="D6" s="48">
        <f>'[3]NEW GAA'!O7</f>
        <v>0</v>
      </c>
      <c r="E6" s="131">
        <f>'[3]NEW GAA'!R7</f>
        <v>0</v>
      </c>
      <c r="F6" s="49">
        <f>'[3]NEW GAA'!S7</f>
        <v>0</v>
      </c>
      <c r="G6" s="48">
        <f>'[3]NEW GAA'!V7</f>
        <v>0</v>
      </c>
      <c r="H6" s="131">
        <f t="shared" ref="H6:H11" si="0">SUM(B6:G6)</f>
        <v>0</v>
      </c>
    </row>
    <row r="7" spans="1:8" ht="15" customHeight="1" x14ac:dyDescent="0.2">
      <c r="A7" s="13" t="s">
        <v>131</v>
      </c>
      <c r="B7" s="48">
        <f>'[3]NEW GAA'!H8</f>
        <v>0</v>
      </c>
      <c r="C7" s="48">
        <f>'[3]NEW GAA'!L8</f>
        <v>0</v>
      </c>
      <c r="D7" s="48">
        <f>'[3]NEW GAA'!O8</f>
        <v>0</v>
      </c>
      <c r="E7" s="49">
        <f>'[3]NEW GAA'!R8</f>
        <v>0</v>
      </c>
      <c r="F7" s="49">
        <f>'[3]NEW GAA'!S8</f>
        <v>0</v>
      </c>
      <c r="G7" s="48">
        <f>'[3]NEW GAA'!V8</f>
        <v>22136</v>
      </c>
      <c r="H7" s="49">
        <f t="shared" si="0"/>
        <v>22136</v>
      </c>
    </row>
    <row r="8" spans="1:8" ht="15" customHeight="1" x14ac:dyDescent="0.2">
      <c r="A8" s="13" t="s">
        <v>132</v>
      </c>
      <c r="B8" s="48">
        <f>'[3]NEW GAA'!H9</f>
        <v>0</v>
      </c>
      <c r="C8" s="48">
        <f>'[3]NEW GAA'!L9</f>
        <v>0</v>
      </c>
      <c r="D8" s="48">
        <f>'[3]NEW GAA'!O9</f>
        <v>0</v>
      </c>
      <c r="E8" s="49">
        <f>'[3]NEW GAA'!R9</f>
        <v>0</v>
      </c>
      <c r="F8" s="49">
        <f>'[3]NEW GAA'!S9</f>
        <v>0</v>
      </c>
      <c r="G8" s="48">
        <f>'[3]NEW GAA'!V9</f>
        <v>1034</v>
      </c>
      <c r="H8" s="49">
        <f t="shared" si="0"/>
        <v>1034</v>
      </c>
    </row>
    <row r="9" spans="1:8" ht="14.1" customHeight="1" x14ac:dyDescent="0.2">
      <c r="A9" s="13" t="s">
        <v>133</v>
      </c>
      <c r="B9" s="48">
        <f>'[3]NEW GAA'!H10</f>
        <v>0</v>
      </c>
      <c r="C9" s="48">
        <f>'[3]NEW GAA'!L10</f>
        <v>0</v>
      </c>
      <c r="D9" s="48">
        <f>'[3]NEW GAA'!O10</f>
        <v>0</v>
      </c>
      <c r="E9" s="49">
        <f>'[3]NEW GAA'!R10</f>
        <v>0</v>
      </c>
      <c r="F9" s="49">
        <f>'[3]NEW GAA'!S10</f>
        <v>73682</v>
      </c>
      <c r="G9" s="48">
        <f>'[3]NEW GAA'!V10</f>
        <v>42684</v>
      </c>
      <c r="H9" s="49">
        <f t="shared" si="0"/>
        <v>116366</v>
      </c>
    </row>
    <row r="10" spans="1:8" ht="14.1" customHeight="1" x14ac:dyDescent="0.2">
      <c r="A10" s="13" t="s">
        <v>134</v>
      </c>
      <c r="B10" s="48">
        <f>'[3]NEW GAA'!H11</f>
        <v>0</v>
      </c>
      <c r="C10" s="48">
        <f>'[3]NEW GAA'!L11</f>
        <v>0</v>
      </c>
      <c r="D10" s="48">
        <f>'[3]NEW GAA'!O11</f>
        <v>0</v>
      </c>
      <c r="E10" s="49">
        <f>'[3]NEW GAA'!R11</f>
        <v>445</v>
      </c>
      <c r="F10" s="49">
        <f>'[3]NEW GAA'!S11</f>
        <v>0</v>
      </c>
      <c r="G10" s="48">
        <f>'[3]NEW GAA'!V11</f>
        <v>34226</v>
      </c>
      <c r="H10" s="49">
        <f t="shared" si="0"/>
        <v>34671</v>
      </c>
    </row>
    <row r="11" spans="1:8" ht="14.1" customHeight="1" x14ac:dyDescent="0.2">
      <c r="A11" s="13" t="s">
        <v>135</v>
      </c>
      <c r="B11" s="48">
        <f>'[3]NEW GAA'!H12</f>
        <v>0</v>
      </c>
      <c r="C11" s="48">
        <f>'[3]NEW GAA'!L12</f>
        <v>0</v>
      </c>
      <c r="D11" s="48">
        <f>'[3]NEW GAA'!O12</f>
        <v>0</v>
      </c>
      <c r="E11" s="49">
        <f>'[3]NEW GAA'!R12</f>
        <v>0</v>
      </c>
      <c r="F11" s="49">
        <f>'[3]NEW GAA'!S12</f>
        <v>0</v>
      </c>
      <c r="G11" s="48">
        <f>'[3]NEW GAA'!V12</f>
        <v>3137</v>
      </c>
      <c r="H11" s="49">
        <f t="shared" si="0"/>
        <v>3137</v>
      </c>
    </row>
    <row r="12" spans="1:8" ht="14.1" customHeight="1" x14ac:dyDescent="0.2">
      <c r="A12" s="12" t="s">
        <v>136</v>
      </c>
      <c r="B12" s="49">
        <f t="shared" ref="B12:H12" si="1">SUM(B13:B14)</f>
        <v>0</v>
      </c>
      <c r="C12" s="3">
        <f t="shared" si="1"/>
        <v>0</v>
      </c>
      <c r="D12" s="48">
        <f t="shared" si="1"/>
        <v>0</v>
      </c>
      <c r="E12" s="49">
        <f t="shared" si="1"/>
        <v>0</v>
      </c>
      <c r="F12" s="49">
        <f t="shared" si="1"/>
        <v>1568573</v>
      </c>
      <c r="G12" s="48">
        <f t="shared" si="1"/>
        <v>581238</v>
      </c>
      <c r="H12" s="49">
        <f t="shared" si="1"/>
        <v>2149811</v>
      </c>
    </row>
    <row r="13" spans="1:8" ht="15" hidden="1" customHeight="1" x14ac:dyDescent="0.2">
      <c r="A13" s="12" t="s">
        <v>137</v>
      </c>
      <c r="B13" s="48">
        <f>'[3]NEW GAA'!H14</f>
        <v>0</v>
      </c>
      <c r="C13" s="48">
        <f>'[3]NEW GAA'!L14</f>
        <v>0</v>
      </c>
      <c r="D13" s="48">
        <f>'[3]NEW GAA'!O14</f>
        <v>0</v>
      </c>
      <c r="E13" s="49">
        <f>'[3]NEW GAA'!R14</f>
        <v>0</v>
      </c>
      <c r="F13" s="49">
        <f>'[3]NEW GAA'!S14</f>
        <v>0</v>
      </c>
      <c r="G13" s="48">
        <f>'[3]NEW GAA'!V14</f>
        <v>5080</v>
      </c>
      <c r="H13" s="49">
        <f t="shared" ref="H13:H19" si="2">SUM(B13:G13)</f>
        <v>5080</v>
      </c>
    </row>
    <row r="14" spans="1:8" ht="15" hidden="1" customHeight="1" x14ac:dyDescent="0.2">
      <c r="A14" s="12" t="s">
        <v>138</v>
      </c>
      <c r="B14" s="48">
        <f>'[3]NEW GAA'!H15</f>
        <v>0</v>
      </c>
      <c r="C14" s="48">
        <f>'[3]NEW GAA'!L15</f>
        <v>0</v>
      </c>
      <c r="D14" s="48">
        <f>'[3]NEW GAA'!O15</f>
        <v>0</v>
      </c>
      <c r="E14" s="49">
        <f>'[3]NEW GAA'!R15</f>
        <v>0</v>
      </c>
      <c r="F14" s="49">
        <f>'[3]NEW GAA'!S15</f>
        <v>1568573</v>
      </c>
      <c r="G14" s="48">
        <f>'[3]NEW GAA'!V15</f>
        <v>576158</v>
      </c>
      <c r="H14" s="49">
        <f t="shared" si="2"/>
        <v>2144731</v>
      </c>
    </row>
    <row r="15" spans="1:8" ht="14.1" customHeight="1" x14ac:dyDescent="0.2">
      <c r="A15" s="12" t="s">
        <v>139</v>
      </c>
      <c r="B15" s="48">
        <f>'[3]NEW GAA'!H16</f>
        <v>0</v>
      </c>
      <c r="C15" s="48">
        <f>'[3]NEW GAA'!L16</f>
        <v>0</v>
      </c>
      <c r="D15" s="48">
        <f>'[3]NEW GAA'!O16</f>
        <v>0</v>
      </c>
      <c r="E15" s="49">
        <f>'[3]NEW GAA'!R16</f>
        <v>0</v>
      </c>
      <c r="F15" s="49">
        <f>'[3]NEW GAA'!S16</f>
        <v>268477</v>
      </c>
      <c r="G15" s="48">
        <f>'[3]NEW GAA'!V16</f>
        <v>217548</v>
      </c>
      <c r="H15" s="49">
        <f t="shared" si="2"/>
        <v>486025</v>
      </c>
    </row>
    <row r="16" spans="1:8" ht="14.1" customHeight="1" x14ac:dyDescent="0.2">
      <c r="A16" s="12" t="s">
        <v>140</v>
      </c>
      <c r="B16" s="48">
        <f>'[3]NEW GAA'!H17</f>
        <v>0</v>
      </c>
      <c r="C16" s="48">
        <f>'[3]NEW GAA'!L17</f>
        <v>0</v>
      </c>
      <c r="D16" s="48">
        <f>'[3]NEW GAA'!O17</f>
        <v>0</v>
      </c>
      <c r="E16" s="49">
        <f>'[3]NEW GAA'!R17</f>
        <v>0</v>
      </c>
      <c r="F16" s="49">
        <f>'[3]NEW GAA'!S17</f>
        <v>0</v>
      </c>
      <c r="G16" s="48">
        <f>'[3]NEW GAA'!V17</f>
        <v>4692</v>
      </c>
      <c r="H16" s="49">
        <f t="shared" si="2"/>
        <v>4692</v>
      </c>
    </row>
    <row r="17" spans="1:8" ht="14.1" customHeight="1" x14ac:dyDescent="0.2">
      <c r="A17" s="12" t="s">
        <v>141</v>
      </c>
      <c r="B17" s="48">
        <f>'[3]NEW GAA'!H18</f>
        <v>0</v>
      </c>
      <c r="C17" s="48">
        <f>'[3]NEW GAA'!L18</f>
        <v>0</v>
      </c>
      <c r="D17" s="48">
        <f>'[3]NEW GAA'!O18</f>
        <v>0</v>
      </c>
      <c r="E17" s="49">
        <f>'[3]NEW GAA'!R18</f>
        <v>0</v>
      </c>
      <c r="F17" s="49">
        <f>'[3]NEW GAA'!S18</f>
        <v>0</v>
      </c>
      <c r="G17" s="48">
        <f>'[3]NEW GAA'!V18</f>
        <v>44574</v>
      </c>
      <c r="H17" s="49">
        <f t="shared" si="2"/>
        <v>44574</v>
      </c>
    </row>
    <row r="18" spans="1:8" ht="14.1" customHeight="1" x14ac:dyDescent="0.2">
      <c r="A18" s="12" t="s">
        <v>142</v>
      </c>
      <c r="B18" s="48">
        <f>'[3]NEW GAA'!H19</f>
        <v>0</v>
      </c>
      <c r="C18" s="48">
        <f>'[3]NEW GAA'!L19</f>
        <v>0</v>
      </c>
      <c r="D18" s="48">
        <f>'[3]NEW GAA'!O19</f>
        <v>0</v>
      </c>
      <c r="E18" s="49">
        <f>'[3]NEW GAA'!R19</f>
        <v>0</v>
      </c>
      <c r="F18" s="49">
        <f>'[3]NEW GAA'!S19</f>
        <v>0</v>
      </c>
      <c r="G18" s="48">
        <f>'[3]NEW GAA'!V19</f>
        <v>43969</v>
      </c>
      <c r="H18" s="49">
        <f t="shared" si="2"/>
        <v>43969</v>
      </c>
    </row>
    <row r="19" spans="1:8" ht="14.1" customHeight="1" x14ac:dyDescent="0.2">
      <c r="A19" s="12" t="s">
        <v>143</v>
      </c>
      <c r="B19" s="48">
        <f>'[3]NEW GAA'!H20</f>
        <v>0</v>
      </c>
      <c r="C19" s="48">
        <f>'[3]NEW GAA'!L20</f>
        <v>0</v>
      </c>
      <c r="D19" s="48">
        <f>'[3]NEW GAA'!O20</f>
        <v>0</v>
      </c>
      <c r="E19" s="49">
        <f>'[3]NEW GAA'!R20</f>
        <v>20091</v>
      </c>
      <c r="F19" s="49">
        <f>'[3]NEW GAA'!S20</f>
        <v>0</v>
      </c>
      <c r="G19" s="48">
        <f>'[3]NEW GAA'!V20</f>
        <v>37393</v>
      </c>
      <c r="H19" s="49">
        <f t="shared" si="2"/>
        <v>57484</v>
      </c>
    </row>
    <row r="20" spans="1:8" ht="14.1" customHeight="1" x14ac:dyDescent="0.2">
      <c r="A20" s="12" t="s">
        <v>144</v>
      </c>
      <c r="B20" s="48">
        <f t="shared" ref="B20:H20" si="3">SUM(B21:B22)</f>
        <v>0</v>
      </c>
      <c r="C20" s="48">
        <f t="shared" si="3"/>
        <v>0</v>
      </c>
      <c r="D20" s="48">
        <f t="shared" si="3"/>
        <v>500000</v>
      </c>
      <c r="E20" s="49">
        <f t="shared" si="3"/>
        <v>2516</v>
      </c>
      <c r="F20" s="49">
        <f t="shared" si="3"/>
        <v>365345</v>
      </c>
      <c r="G20" s="48">
        <f t="shared" si="3"/>
        <v>131094</v>
      </c>
      <c r="H20" s="49">
        <f t="shared" si="3"/>
        <v>998955</v>
      </c>
    </row>
    <row r="21" spans="1:8" ht="15" hidden="1" customHeight="1" x14ac:dyDescent="0.2">
      <c r="A21" s="12" t="s">
        <v>137</v>
      </c>
      <c r="B21" s="48">
        <f>'[3]NEW GAA'!H22</f>
        <v>0</v>
      </c>
      <c r="C21" s="48">
        <f>'[3]NEW GAA'!L22</f>
        <v>0</v>
      </c>
      <c r="D21" s="48">
        <f>'[3]NEW GAA'!O22</f>
        <v>500000</v>
      </c>
      <c r="E21" s="49">
        <f>'[3]NEW GAA'!R22</f>
        <v>2516</v>
      </c>
      <c r="F21" s="49">
        <f>'[3]NEW GAA'!S22</f>
        <v>0</v>
      </c>
      <c r="G21" s="48">
        <f>'[3]NEW GAA'!V22</f>
        <v>63391</v>
      </c>
      <c r="H21" s="49">
        <f>SUM(B21:G21)</f>
        <v>565907</v>
      </c>
    </row>
    <row r="22" spans="1:8" ht="15" hidden="1" customHeight="1" x14ac:dyDescent="0.2">
      <c r="A22" s="12" t="s">
        <v>138</v>
      </c>
      <c r="B22" s="48">
        <f>'[3]NEW GAA'!H23</f>
        <v>0</v>
      </c>
      <c r="C22" s="48">
        <f>'[3]NEW GAA'!L23</f>
        <v>0</v>
      </c>
      <c r="D22" s="48">
        <f>'[3]NEW GAA'!O23</f>
        <v>0</v>
      </c>
      <c r="E22" s="49">
        <f>'[3]NEW GAA'!R23</f>
        <v>0</v>
      </c>
      <c r="F22" s="49">
        <f>'[3]NEW GAA'!S23</f>
        <v>365345</v>
      </c>
      <c r="G22" s="48">
        <f>'[3]NEW GAA'!V23</f>
        <v>67703</v>
      </c>
      <c r="H22" s="49">
        <f>SUM(B22:G22)</f>
        <v>433048</v>
      </c>
    </row>
    <row r="23" spans="1:8" ht="15" customHeight="1" x14ac:dyDescent="0.2">
      <c r="A23" s="12" t="s">
        <v>145</v>
      </c>
      <c r="B23" s="48"/>
      <c r="C23" s="48"/>
      <c r="D23" s="48"/>
      <c r="E23" s="49"/>
      <c r="F23" s="49">
        <f>'[3]NEW GAA'!S24</f>
        <v>43971</v>
      </c>
      <c r="G23" s="48">
        <f>'[3]NEW GAA'!V24</f>
        <v>505</v>
      </c>
      <c r="H23" s="49">
        <f>SUM(B23:G23)</f>
        <v>44476</v>
      </c>
    </row>
    <row r="24" spans="1:8" ht="15" customHeight="1" x14ac:dyDescent="0.2">
      <c r="A24" s="12" t="s">
        <v>146</v>
      </c>
      <c r="B24" s="48">
        <f>'[3]NEW GAA'!H25</f>
        <v>0</v>
      </c>
      <c r="C24" s="48">
        <f>'[3]NEW GAA'!L25</f>
        <v>10808</v>
      </c>
      <c r="D24" s="48">
        <f>'[3]NEW GAA'!O25</f>
        <v>0</v>
      </c>
      <c r="E24" s="49">
        <f>'[3]NEW GAA'!R25</f>
        <v>0</v>
      </c>
      <c r="F24" s="49">
        <f>'[3]NEW GAA'!S25</f>
        <v>7907258</v>
      </c>
      <c r="G24" s="48">
        <f>'[3]NEW GAA'!V25</f>
        <v>16392765</v>
      </c>
      <c r="H24" s="49">
        <f>SUM(B24:G24)</f>
        <v>24310831</v>
      </c>
    </row>
    <row r="25" spans="1:8" ht="15" customHeight="1" x14ac:dyDescent="0.2">
      <c r="A25" s="12" t="s">
        <v>147</v>
      </c>
      <c r="B25" s="48">
        <f>'[3]NEW GAA'!H26</f>
        <v>0</v>
      </c>
      <c r="C25" s="48">
        <f>'[3]NEW GAA'!L26</f>
        <v>0</v>
      </c>
      <c r="D25" s="48">
        <f>'[3]NEW GAA'!O26</f>
        <v>0</v>
      </c>
      <c r="E25" s="49">
        <f>'[3]NEW GAA'!R26</f>
        <v>12599</v>
      </c>
      <c r="F25" s="49">
        <f>'[3]NEW GAA'!S26</f>
        <v>24523</v>
      </c>
      <c r="G25" s="48">
        <f>'[3]NEW GAA'!V26</f>
        <v>487675</v>
      </c>
      <c r="H25" s="49">
        <f>SUM(B25:G25)</f>
        <v>524797</v>
      </c>
    </row>
    <row r="26" spans="1:8" ht="15" customHeight="1" x14ac:dyDescent="0.2">
      <c r="A26" s="12" t="s">
        <v>148</v>
      </c>
      <c r="B26" s="48">
        <f t="shared" ref="B26:F26" si="4">+B27+B28</f>
        <v>0</v>
      </c>
      <c r="C26" s="48">
        <f t="shared" si="4"/>
        <v>0</v>
      </c>
      <c r="D26" s="48">
        <f t="shared" si="4"/>
        <v>0</v>
      </c>
      <c r="E26" s="49">
        <f t="shared" si="4"/>
        <v>0</v>
      </c>
      <c r="F26" s="49">
        <f t="shared" si="4"/>
        <v>33</v>
      </c>
      <c r="G26" s="48">
        <f>+G27+G28</f>
        <v>97311</v>
      </c>
      <c r="H26" s="49">
        <f>+H27+H28</f>
        <v>97344</v>
      </c>
    </row>
    <row r="27" spans="1:8" ht="15" hidden="1" customHeight="1" x14ac:dyDescent="0.2">
      <c r="A27" s="12" t="s">
        <v>137</v>
      </c>
      <c r="B27" s="48">
        <f>'[3]NEW GAA'!H28</f>
        <v>0</v>
      </c>
      <c r="C27" s="48">
        <f>'[3]NEW GAA'!L28</f>
        <v>0</v>
      </c>
      <c r="D27" s="48">
        <f>'[3]NEW GAA'!O28</f>
        <v>0</v>
      </c>
      <c r="E27" s="49">
        <f>'[3]NEW GAA'!R28</f>
        <v>0</v>
      </c>
      <c r="F27" s="49">
        <f>'[3]NEW GAA'!S28</f>
        <v>33</v>
      </c>
      <c r="G27" s="48">
        <f>'[3]NEW GAA'!V28</f>
        <v>97311</v>
      </c>
      <c r="H27" s="49">
        <f>SUM(B27:G27)</f>
        <v>97344</v>
      </c>
    </row>
    <row r="28" spans="1:8" ht="15" hidden="1" customHeight="1" x14ac:dyDescent="0.2">
      <c r="A28" s="12" t="s">
        <v>138</v>
      </c>
      <c r="B28" s="48">
        <f>'[3]NEW GAA'!H29</f>
        <v>0</v>
      </c>
      <c r="C28" s="48">
        <f>'[3]NEW GAA'!L29</f>
        <v>0</v>
      </c>
      <c r="D28" s="48">
        <f>'[3]NEW GAA'!O29</f>
        <v>0</v>
      </c>
      <c r="E28" s="49">
        <f>'[3]NEW GAA'!R29</f>
        <v>0</v>
      </c>
      <c r="F28" s="49">
        <f>'[3]NEW GAA'!S29</f>
        <v>0</v>
      </c>
      <c r="G28" s="48">
        <f>'[3]NEW GAA'!V29</f>
        <v>0</v>
      </c>
      <c r="H28" s="49">
        <f>SUM(B28:G28)</f>
        <v>0</v>
      </c>
    </row>
    <row r="29" spans="1:8" ht="15" customHeight="1" x14ac:dyDescent="0.2">
      <c r="A29" s="12" t="s">
        <v>149</v>
      </c>
      <c r="B29" s="48">
        <f>'[3]NEW GAA'!H30</f>
        <v>0</v>
      </c>
      <c r="C29" s="48">
        <f>'[3]NEW GAA'!L30</f>
        <v>0</v>
      </c>
      <c r="D29" s="48">
        <f>'[3]NEW GAA'!O30</f>
        <v>1250000</v>
      </c>
      <c r="E29" s="49">
        <f>'[3]NEW GAA'!R30</f>
        <v>110840</v>
      </c>
      <c r="F29" s="49">
        <f>'[3]NEW GAA'!S30</f>
        <v>1730430</v>
      </c>
      <c r="G29" s="48">
        <f>'[3]NEW GAA'!V30</f>
        <v>26123666</v>
      </c>
      <c r="H29" s="49">
        <f>SUM(B29:G29)</f>
        <v>29214936</v>
      </c>
    </row>
    <row r="30" spans="1:8" ht="15" customHeight="1" x14ac:dyDescent="0.2">
      <c r="A30" s="12" t="s">
        <v>150</v>
      </c>
      <c r="B30" s="48">
        <f t="shared" ref="B30:H30" si="5">+B31+B32</f>
        <v>0</v>
      </c>
      <c r="C30" s="48">
        <f t="shared" si="5"/>
        <v>0</v>
      </c>
      <c r="D30" s="48">
        <f t="shared" si="5"/>
        <v>1028790</v>
      </c>
      <c r="E30" s="49">
        <f t="shared" si="5"/>
        <v>0</v>
      </c>
      <c r="F30" s="49">
        <f t="shared" si="5"/>
        <v>62419</v>
      </c>
      <c r="G30" s="49">
        <f t="shared" si="5"/>
        <v>57259</v>
      </c>
      <c r="H30" s="49">
        <f t="shared" si="5"/>
        <v>1148468</v>
      </c>
    </row>
    <row r="31" spans="1:8" ht="15" hidden="1" customHeight="1" x14ac:dyDescent="0.2">
      <c r="A31" s="12" t="s">
        <v>137</v>
      </c>
      <c r="B31" s="48">
        <f>'[3]NEW GAA'!H32</f>
        <v>0</v>
      </c>
      <c r="C31" s="48">
        <f>'[3]NEW GAA'!L32</f>
        <v>0</v>
      </c>
      <c r="D31" s="48">
        <f>'[3]NEW GAA'!O32</f>
        <v>1028790</v>
      </c>
      <c r="E31" s="49">
        <f>'[3]NEW GAA'!R32</f>
        <v>0</v>
      </c>
      <c r="F31" s="49">
        <f>'[3]NEW GAA'!S32</f>
        <v>1670</v>
      </c>
      <c r="G31" s="48">
        <f>'[3]NEW GAA'!V32</f>
        <v>982</v>
      </c>
      <c r="H31" s="49">
        <f t="shared" ref="H31:H47" si="6">SUM(B31:G31)</f>
        <v>1031442</v>
      </c>
    </row>
    <row r="32" spans="1:8" ht="15" hidden="1" customHeight="1" x14ac:dyDescent="0.2">
      <c r="A32" s="12" t="s">
        <v>138</v>
      </c>
      <c r="B32" s="48">
        <f>'[3]NEW GAA'!H33</f>
        <v>0</v>
      </c>
      <c r="C32" s="48">
        <f>'[3]NEW GAA'!L33</f>
        <v>0</v>
      </c>
      <c r="D32" s="48">
        <f>'[3]NEW GAA'!O33</f>
        <v>0</v>
      </c>
      <c r="E32" s="49">
        <f>'[3]NEW GAA'!R33</f>
        <v>0</v>
      </c>
      <c r="F32" s="49">
        <f>'[3]NEW GAA'!S33</f>
        <v>60749</v>
      </c>
      <c r="G32" s="48">
        <f>'[3]NEW GAA'!V33</f>
        <v>56277</v>
      </c>
      <c r="H32" s="49">
        <f t="shared" si="6"/>
        <v>117026</v>
      </c>
    </row>
    <row r="33" spans="1:8" ht="15" customHeight="1" x14ac:dyDescent="0.2">
      <c r="A33" s="12" t="s">
        <v>151</v>
      </c>
      <c r="B33" s="48">
        <f>'[3]NEW GAA'!H34</f>
        <v>0</v>
      </c>
      <c r="C33" s="48">
        <f>'[3]NEW GAA'!L34</f>
        <v>0</v>
      </c>
      <c r="D33" s="48">
        <f>'[3]NEW GAA'!O34</f>
        <v>0</v>
      </c>
      <c r="E33" s="49">
        <f>'[3]NEW GAA'!R34</f>
        <v>0</v>
      </c>
      <c r="F33" s="49">
        <f>'[3]NEW GAA'!S34</f>
        <v>22888</v>
      </c>
      <c r="G33" s="48">
        <f>'[3]NEW GAA'!V34</f>
        <v>19938</v>
      </c>
      <c r="H33" s="49">
        <f t="shared" si="6"/>
        <v>42826</v>
      </c>
    </row>
    <row r="34" spans="1:8" ht="15" customHeight="1" x14ac:dyDescent="0.2">
      <c r="A34" s="12" t="s">
        <v>152</v>
      </c>
      <c r="B34" s="48">
        <f>'[3]NEW GAA'!H35</f>
        <v>0</v>
      </c>
      <c r="C34" s="48">
        <f>'[3]NEW GAA'!L35</f>
        <v>0</v>
      </c>
      <c r="D34" s="48">
        <f>'[3]NEW GAA'!O35</f>
        <v>2731544</v>
      </c>
      <c r="E34" s="49">
        <f>'[3]NEW GAA'!R35</f>
        <v>0</v>
      </c>
      <c r="F34" s="49">
        <f>'[3]NEW GAA'!S35</f>
        <v>0</v>
      </c>
      <c r="G34" s="48">
        <f>'[3]NEW GAA'!V35</f>
        <v>9589</v>
      </c>
      <c r="H34" s="49">
        <f t="shared" si="6"/>
        <v>2741133</v>
      </c>
    </row>
    <row r="35" spans="1:8" ht="15" customHeight="1" x14ac:dyDescent="0.2">
      <c r="A35" s="12" t="s">
        <v>153</v>
      </c>
      <c r="B35" s="48">
        <f>'[3]NEW GAA'!H36</f>
        <v>0</v>
      </c>
      <c r="C35" s="48">
        <f>'[3]NEW GAA'!L36</f>
        <v>0</v>
      </c>
      <c r="D35" s="48">
        <f>'[3]NEW GAA'!O36</f>
        <v>0</v>
      </c>
      <c r="E35" s="49">
        <f>'[3]NEW GAA'!R36</f>
        <v>0</v>
      </c>
      <c r="F35" s="49">
        <f>'[3]NEW GAA'!S36</f>
        <v>0</v>
      </c>
      <c r="G35" s="48">
        <f>'[3]NEW GAA'!V36</f>
        <v>6318</v>
      </c>
      <c r="H35" s="49">
        <f t="shared" si="6"/>
        <v>6318</v>
      </c>
    </row>
    <row r="36" spans="1:8" ht="15" customHeight="1" x14ac:dyDescent="0.2">
      <c r="A36" s="12" t="s">
        <v>154</v>
      </c>
      <c r="B36" s="48">
        <f>'[3]NEW GAA'!H37</f>
        <v>0</v>
      </c>
      <c r="C36" s="48">
        <f>'[3]NEW GAA'!L37</f>
        <v>0</v>
      </c>
      <c r="D36" s="48">
        <f>'[3]NEW GAA'!O37</f>
        <v>0</v>
      </c>
      <c r="E36" s="49">
        <f>'[3]NEW GAA'!R37</f>
        <v>0</v>
      </c>
      <c r="F36" s="49">
        <f>'[3]NEW GAA'!S37</f>
        <v>0</v>
      </c>
      <c r="G36" s="48">
        <f>'[3]NEW GAA'!V37</f>
        <v>9433</v>
      </c>
      <c r="H36" s="49">
        <f t="shared" si="6"/>
        <v>9433</v>
      </c>
    </row>
    <row r="37" spans="1:8" ht="15" customHeight="1" x14ac:dyDescent="0.2">
      <c r="A37" s="12" t="s">
        <v>155</v>
      </c>
      <c r="B37" s="48">
        <f>'[3]NEW GAA'!H38</f>
        <v>0</v>
      </c>
      <c r="C37" s="48">
        <f>'[3]NEW GAA'!L38</f>
        <v>0</v>
      </c>
      <c r="D37" s="48">
        <f>'[3]NEW GAA'!O38</f>
        <v>0</v>
      </c>
      <c r="E37" s="49">
        <f>'[3]NEW GAA'!R38</f>
        <v>0</v>
      </c>
      <c r="F37" s="49">
        <f>'[3]NEW GAA'!S38</f>
        <v>0</v>
      </c>
      <c r="G37" s="48">
        <f>'[3]NEW GAA'!V38</f>
        <v>323652</v>
      </c>
      <c r="H37" s="49">
        <f t="shared" si="6"/>
        <v>323652</v>
      </c>
    </row>
    <row r="38" spans="1:8" ht="15" customHeight="1" x14ac:dyDescent="0.2">
      <c r="A38" s="12" t="s">
        <v>156</v>
      </c>
      <c r="B38" s="48">
        <f>'[3]NEW GAA'!H39</f>
        <v>0</v>
      </c>
      <c r="C38" s="48">
        <f>'[3]NEW GAA'!L39</f>
        <v>0</v>
      </c>
      <c r="D38" s="48">
        <f>'[3]NEW GAA'!O39</f>
        <v>0</v>
      </c>
      <c r="E38" s="49">
        <f>'[3]NEW GAA'!R39</f>
        <v>0</v>
      </c>
      <c r="F38" s="49">
        <f>'[3]NEW GAA'!S39</f>
        <v>0</v>
      </c>
      <c r="G38" s="48">
        <f>'[3]NEW GAA'!V39</f>
        <v>17538</v>
      </c>
      <c r="H38" s="49">
        <f t="shared" si="6"/>
        <v>17538</v>
      </c>
    </row>
    <row r="39" spans="1:8" ht="15" customHeight="1" x14ac:dyDescent="0.2">
      <c r="A39" s="12" t="s">
        <v>157</v>
      </c>
      <c r="B39" s="48">
        <f>'[3]NEW GAA'!H40</f>
        <v>0</v>
      </c>
      <c r="C39" s="48">
        <f>'[3]NEW GAA'!L40</f>
        <v>0</v>
      </c>
      <c r="D39" s="48">
        <f>'[3]NEW GAA'!O40</f>
        <v>0</v>
      </c>
      <c r="E39" s="49">
        <f>'[3]NEW GAA'!R40</f>
        <v>0</v>
      </c>
      <c r="F39" s="49">
        <f>'[3]NEW GAA'!S40</f>
        <v>0</v>
      </c>
      <c r="G39" s="48">
        <f>'[3]NEW GAA'!V40</f>
        <v>8305</v>
      </c>
      <c r="H39" s="49">
        <f t="shared" si="6"/>
        <v>8305</v>
      </c>
    </row>
    <row r="40" spans="1:8" ht="15" customHeight="1" x14ac:dyDescent="0.2">
      <c r="A40" s="12" t="s">
        <v>158</v>
      </c>
      <c r="B40" s="48">
        <f>'[3]NEW GAA'!H41</f>
        <v>0</v>
      </c>
      <c r="C40" s="48">
        <f>'[3]NEW GAA'!L41</f>
        <v>0</v>
      </c>
      <c r="D40" s="48">
        <f>'[3]NEW GAA'!O41</f>
        <v>0</v>
      </c>
      <c r="E40" s="49">
        <f>'[3]NEW GAA'!R41</f>
        <v>0</v>
      </c>
      <c r="F40" s="49">
        <f>'[3]NEW GAA'!S41</f>
        <v>2511</v>
      </c>
      <c r="G40" s="48">
        <f>'[3]NEW GAA'!V41</f>
        <v>123016</v>
      </c>
      <c r="H40" s="49">
        <f t="shared" si="6"/>
        <v>125527</v>
      </c>
    </row>
    <row r="41" spans="1:8" ht="15" hidden="1" customHeight="1" x14ac:dyDescent="0.2">
      <c r="A41" s="12" t="s">
        <v>159</v>
      </c>
      <c r="B41" s="48">
        <f>'[3]NEW GAA'!H42</f>
        <v>0</v>
      </c>
      <c r="C41" s="48">
        <f>'[3]NEW GAA'!L42</f>
        <v>0</v>
      </c>
      <c r="D41" s="48">
        <f>'[3]NEW GAA'!O42</f>
        <v>0</v>
      </c>
      <c r="E41" s="49">
        <f>'[3]NEW GAA'!R42</f>
        <v>0</v>
      </c>
      <c r="F41" s="49">
        <f>'[3]NEW GAA'!S42</f>
        <v>0</v>
      </c>
      <c r="G41" s="48">
        <f>'[3]NEW GAA'!V42</f>
        <v>0</v>
      </c>
      <c r="H41" s="49">
        <f t="shared" si="6"/>
        <v>0</v>
      </c>
    </row>
    <row r="42" spans="1:8" ht="15" customHeight="1" x14ac:dyDescent="0.2">
      <c r="A42" s="12" t="s">
        <v>160</v>
      </c>
      <c r="B42" s="48">
        <f>'[3]NEW GAA'!H43</f>
        <v>0</v>
      </c>
      <c r="C42" s="48">
        <f>'[3]NEW GAA'!L43</f>
        <v>0</v>
      </c>
      <c r="D42" s="48">
        <f>'[3]NEW GAA'!O43</f>
        <v>0</v>
      </c>
      <c r="E42" s="49">
        <f>'[3]NEW GAA'!R43</f>
        <v>0</v>
      </c>
      <c r="F42" s="49">
        <f>'[3]NEW GAA'!S43</f>
        <v>0</v>
      </c>
      <c r="G42" s="48">
        <f>'[3]NEW GAA'!V43</f>
        <v>181872</v>
      </c>
      <c r="H42" s="49">
        <f t="shared" si="6"/>
        <v>181872</v>
      </c>
    </row>
    <row r="43" spans="1:8" ht="15" customHeight="1" x14ac:dyDescent="0.2">
      <c r="A43" s="12" t="s">
        <v>161</v>
      </c>
      <c r="B43" s="48">
        <f>'[3]NEW GAA'!H44</f>
        <v>0</v>
      </c>
      <c r="C43" s="48">
        <f>'[3]NEW GAA'!L44</f>
        <v>0</v>
      </c>
      <c r="D43" s="48">
        <f>'[3]NEW GAA'!O44</f>
        <v>0</v>
      </c>
      <c r="E43" s="49">
        <f>'[3]NEW GAA'!R44</f>
        <v>0</v>
      </c>
      <c r="F43" s="49">
        <f>'[3]NEW GAA'!S44</f>
        <v>443</v>
      </c>
      <c r="G43" s="48">
        <f>'[3]NEW GAA'!V44</f>
        <v>13476</v>
      </c>
      <c r="H43" s="49">
        <f t="shared" si="6"/>
        <v>13919</v>
      </c>
    </row>
    <row r="44" spans="1:8" ht="15" customHeight="1" x14ac:dyDescent="0.2">
      <c r="A44" s="12" t="s">
        <v>162</v>
      </c>
      <c r="B44" s="48">
        <f>'[3]NEW GAA'!H45</f>
        <v>0</v>
      </c>
      <c r="C44" s="48">
        <f>'[3]NEW GAA'!L45</f>
        <v>0</v>
      </c>
      <c r="D44" s="48">
        <f>'[3]NEW GAA'!O45</f>
        <v>0</v>
      </c>
      <c r="E44" s="49">
        <f>'[3]NEW GAA'!R45</f>
        <v>0</v>
      </c>
      <c r="F44" s="49">
        <f>'[3]NEW GAA'!S45</f>
        <v>0</v>
      </c>
      <c r="G44" s="48">
        <f>'[3]NEW GAA'!V45</f>
        <v>73208</v>
      </c>
      <c r="H44" s="49">
        <f t="shared" si="6"/>
        <v>73208</v>
      </c>
    </row>
    <row r="45" spans="1:8" ht="15" customHeight="1" x14ac:dyDescent="0.2">
      <c r="A45" s="12" t="s">
        <v>163</v>
      </c>
      <c r="B45" s="48">
        <f>'[3]NEW GAA'!H46</f>
        <v>0</v>
      </c>
      <c r="C45" s="48">
        <f>'[3]NEW GAA'!L46</f>
        <v>0</v>
      </c>
      <c r="D45" s="48">
        <f>'[3]NEW GAA'!O46</f>
        <v>0</v>
      </c>
      <c r="E45" s="49">
        <f>'[3]NEW GAA'!R46</f>
        <v>0</v>
      </c>
      <c r="F45" s="49">
        <f>'[3]NEW GAA'!S46</f>
        <v>0</v>
      </c>
      <c r="G45" s="48">
        <f>'[3]NEW GAA'!V46</f>
        <v>38902</v>
      </c>
      <c r="H45" s="49">
        <f t="shared" si="6"/>
        <v>38902</v>
      </c>
    </row>
    <row r="46" spans="1:8" ht="15" customHeight="1" x14ac:dyDescent="0.2">
      <c r="A46" s="12" t="s">
        <v>164</v>
      </c>
      <c r="B46" s="48">
        <f>'[3]NEW GAA'!H47</f>
        <v>0</v>
      </c>
      <c r="C46" s="48">
        <f>'[3]NEW GAA'!L47</f>
        <v>0</v>
      </c>
      <c r="D46" s="48">
        <f>'[3]NEW GAA'!O47</f>
        <v>0</v>
      </c>
      <c r="E46" s="49">
        <f>'[3]NEW GAA'!R47</f>
        <v>0</v>
      </c>
      <c r="F46" s="49">
        <f>'[3]NEW GAA'!S47</f>
        <v>0</v>
      </c>
      <c r="G46" s="48">
        <f>'[3]NEW GAA'!V47</f>
        <v>1634</v>
      </c>
      <c r="H46" s="49">
        <f t="shared" si="6"/>
        <v>1634</v>
      </c>
    </row>
    <row r="47" spans="1:8" ht="15" customHeight="1" x14ac:dyDescent="0.2">
      <c r="A47" s="12" t="s">
        <v>165</v>
      </c>
      <c r="B47" s="48">
        <f>'[3]NEW GAA'!H48</f>
        <v>0</v>
      </c>
      <c r="C47" s="48">
        <f>'[3]NEW GAA'!L48</f>
        <v>0</v>
      </c>
      <c r="D47" s="48">
        <f>'[3]NEW GAA'!O48</f>
        <v>0</v>
      </c>
      <c r="E47" s="49">
        <f>'[3]NEW GAA'!R48</f>
        <v>0</v>
      </c>
      <c r="F47" s="49">
        <f>'[3]NEW GAA'!S48</f>
        <v>0</v>
      </c>
      <c r="G47" s="48">
        <f>'[3]NEW GAA'!V48</f>
        <v>2125</v>
      </c>
      <c r="H47" s="49">
        <f t="shared" si="6"/>
        <v>2125</v>
      </c>
    </row>
    <row r="48" spans="1:8" ht="15" hidden="1" customHeight="1" x14ac:dyDescent="0.2">
      <c r="A48" s="12"/>
      <c r="B48" s="48"/>
      <c r="C48" s="48"/>
      <c r="D48" s="48"/>
      <c r="E48" s="49"/>
      <c r="F48" s="49"/>
      <c r="G48" s="48"/>
      <c r="H48" s="49"/>
    </row>
    <row r="49" spans="1:8" ht="15" customHeight="1" x14ac:dyDescent="0.2">
      <c r="A49" s="12" t="s">
        <v>166</v>
      </c>
      <c r="B49" s="53">
        <f>SUM(B50:B53)+SUM(B56:B69)+SUM(B74:B90)</f>
        <v>0</v>
      </c>
      <c r="C49" s="53">
        <f t="shared" ref="C49:H49" si="7">SUM(C50:C53)+SUM(C56:C69)+SUM(C74:C90)</f>
        <v>0</v>
      </c>
      <c r="D49" s="53">
        <f t="shared" si="7"/>
        <v>0</v>
      </c>
      <c r="E49" s="53">
        <f t="shared" si="7"/>
        <v>52626</v>
      </c>
      <c r="F49" s="53">
        <f t="shared" si="7"/>
        <v>30717</v>
      </c>
      <c r="G49" s="53">
        <f t="shared" si="7"/>
        <v>120473</v>
      </c>
      <c r="H49" s="54">
        <f t="shared" si="7"/>
        <v>203816</v>
      </c>
    </row>
    <row r="50" spans="1:8" ht="15" hidden="1" customHeight="1" x14ac:dyDescent="0.2">
      <c r="A50" s="12" t="s">
        <v>64</v>
      </c>
      <c r="B50" s="48">
        <f>'[3]NEW GAA'!H51</f>
        <v>0</v>
      </c>
      <c r="C50" s="48">
        <f>'[3]NEW GAA'!L51</f>
        <v>0</v>
      </c>
      <c r="D50" s="48">
        <f>'[3]NEW GAA'!O51</f>
        <v>0</v>
      </c>
      <c r="E50" s="49">
        <f>'[3]NEW GAA'!R51</f>
        <v>0</v>
      </c>
      <c r="F50" s="49">
        <f>'[3]NEW GAA'!S51</f>
        <v>0</v>
      </c>
      <c r="G50" s="48">
        <f>'[3]NEW GAA'!V51</f>
        <v>0</v>
      </c>
      <c r="H50" s="49">
        <f>SUM(B50:G50)</f>
        <v>0</v>
      </c>
    </row>
    <row r="51" spans="1:8" ht="15" customHeight="1" x14ac:dyDescent="0.2">
      <c r="A51" s="12" t="s">
        <v>65</v>
      </c>
      <c r="B51" s="48">
        <f>'[3]NEW GAA'!H52</f>
        <v>0</v>
      </c>
      <c r="C51" s="48">
        <f>'[3]NEW GAA'!L52</f>
        <v>0</v>
      </c>
      <c r="D51" s="48">
        <f>'[3]NEW GAA'!O52</f>
        <v>0</v>
      </c>
      <c r="E51" s="49">
        <f>'[3]NEW GAA'!R52</f>
        <v>0</v>
      </c>
      <c r="F51" s="49">
        <f>'[3]NEW GAA'!S52</f>
        <v>0</v>
      </c>
      <c r="G51" s="48">
        <f>'[3]NEW GAA'!V52</f>
        <v>1205</v>
      </c>
      <c r="H51" s="49">
        <f>SUM(B51:G51)</f>
        <v>1205</v>
      </c>
    </row>
    <row r="52" spans="1:8" ht="15" hidden="1" customHeight="1" x14ac:dyDescent="0.2">
      <c r="A52" s="12" t="s">
        <v>66</v>
      </c>
      <c r="B52" s="48">
        <f>'[3]NEW GAA'!H53</f>
        <v>0</v>
      </c>
      <c r="C52" s="48">
        <f>'[3]NEW GAA'!L53</f>
        <v>0</v>
      </c>
      <c r="D52" s="48">
        <f>'[3]NEW GAA'!O53</f>
        <v>0</v>
      </c>
      <c r="E52" s="49">
        <f>'[3]NEW GAA'!R53</f>
        <v>0</v>
      </c>
      <c r="F52" s="49">
        <f>'[3]NEW GAA'!S53</f>
        <v>0</v>
      </c>
      <c r="G52" s="48">
        <f>'[3]NEW GAA'!V53</f>
        <v>0</v>
      </c>
      <c r="H52" s="49">
        <f>SUM(B52:G52)</f>
        <v>0</v>
      </c>
    </row>
    <row r="53" spans="1:8" ht="15" customHeight="1" x14ac:dyDescent="0.2">
      <c r="A53" s="12" t="s">
        <v>67</v>
      </c>
      <c r="B53" s="48">
        <f t="shared" ref="B53:H53" si="8">+B54+B55</f>
        <v>0</v>
      </c>
      <c r="C53" s="48">
        <f t="shared" si="8"/>
        <v>0</v>
      </c>
      <c r="D53" s="48">
        <f t="shared" si="8"/>
        <v>0</v>
      </c>
      <c r="E53" s="49">
        <f t="shared" si="8"/>
        <v>0</v>
      </c>
      <c r="F53" s="48">
        <f t="shared" si="8"/>
        <v>2191</v>
      </c>
      <c r="G53" s="48">
        <f t="shared" si="8"/>
        <v>6660</v>
      </c>
      <c r="H53" s="49">
        <f t="shared" si="8"/>
        <v>8851</v>
      </c>
    </row>
    <row r="54" spans="1:8" ht="15" hidden="1" customHeight="1" x14ac:dyDescent="0.2">
      <c r="A54" s="12" t="s">
        <v>68</v>
      </c>
      <c r="B54" s="48">
        <f>'[3]NEW GAA'!H55</f>
        <v>0</v>
      </c>
      <c r="C54" s="48">
        <f>'[3]NEW GAA'!L55</f>
        <v>0</v>
      </c>
      <c r="D54" s="48">
        <f>'[3]NEW GAA'!O55</f>
        <v>0</v>
      </c>
      <c r="E54" s="49">
        <f>'[3]NEW GAA'!R55</f>
        <v>0</v>
      </c>
      <c r="F54" s="49">
        <f>'[3]NEW GAA'!S55</f>
        <v>0</v>
      </c>
      <c r="G54" s="48">
        <f>'[3]NEW GAA'!V55</f>
        <v>1999</v>
      </c>
      <c r="H54" s="49">
        <f>SUM(B54:G54)</f>
        <v>1999</v>
      </c>
    </row>
    <row r="55" spans="1:8" ht="15" hidden="1" customHeight="1" x14ac:dyDescent="0.2">
      <c r="A55" s="12" t="s">
        <v>69</v>
      </c>
      <c r="B55" s="48">
        <f>'[3]NEW GAA'!H56</f>
        <v>0</v>
      </c>
      <c r="C55" s="48">
        <f>'[3]NEW GAA'!L56</f>
        <v>0</v>
      </c>
      <c r="D55" s="48">
        <f>'[3]NEW GAA'!O56</f>
        <v>0</v>
      </c>
      <c r="E55" s="49">
        <f>'[3]NEW GAA'!R56</f>
        <v>0</v>
      </c>
      <c r="F55" s="49">
        <f>'[3]NEW GAA'!S56</f>
        <v>2191</v>
      </c>
      <c r="G55" s="48">
        <f>'[3]NEW GAA'!V56</f>
        <v>4661</v>
      </c>
      <c r="H55" s="49">
        <f>SUM(B55:G55)</f>
        <v>6852</v>
      </c>
    </row>
    <row r="56" spans="1:8" ht="15" hidden="1" customHeight="1" x14ac:dyDescent="0.2">
      <c r="A56" s="12" t="s">
        <v>70</v>
      </c>
      <c r="B56" s="48">
        <f>'[3]NEW GAA'!H57</f>
        <v>0</v>
      </c>
      <c r="C56" s="48">
        <f>'[3]NEW GAA'!L57</f>
        <v>0</v>
      </c>
      <c r="D56" s="48">
        <f>'[3]NEW GAA'!O57</f>
        <v>0</v>
      </c>
      <c r="E56" s="49">
        <f>'[3]NEW GAA'!R57</f>
        <v>0</v>
      </c>
      <c r="F56" s="49">
        <f>'[3]NEW GAA'!S57</f>
        <v>0</v>
      </c>
      <c r="G56" s="48">
        <f>'[3]NEW GAA'!V57</f>
        <v>0</v>
      </c>
      <c r="H56" s="49">
        <f t="shared" ref="H56:H68" si="9">SUM(B56:G56)</f>
        <v>0</v>
      </c>
    </row>
    <row r="57" spans="1:8" ht="15" customHeight="1" x14ac:dyDescent="0.2">
      <c r="A57" s="12" t="s">
        <v>71</v>
      </c>
      <c r="B57" s="48"/>
      <c r="C57" s="48"/>
      <c r="D57" s="48"/>
      <c r="E57" s="49"/>
      <c r="F57" s="49">
        <f>'[3]NEW GAA'!S58</f>
        <v>0</v>
      </c>
      <c r="G57" s="48">
        <f>'[3]NEW GAA'!V58</f>
        <v>477</v>
      </c>
      <c r="H57" s="49">
        <f t="shared" si="9"/>
        <v>477</v>
      </c>
    </row>
    <row r="58" spans="1:8" ht="15" customHeight="1" x14ac:dyDescent="0.2">
      <c r="A58" s="12" t="s">
        <v>72</v>
      </c>
      <c r="B58" s="48">
        <f>'[3]NEW GAA'!H59</f>
        <v>0</v>
      </c>
      <c r="C58" s="48">
        <f>'[3]NEW GAA'!L59</f>
        <v>0</v>
      </c>
      <c r="D58" s="48">
        <f>'[3]NEW GAA'!O59</f>
        <v>0</v>
      </c>
      <c r="E58" s="49">
        <f>'[3]NEW GAA'!R59</f>
        <v>0</v>
      </c>
      <c r="F58" s="49">
        <f>'[3]NEW GAA'!S59</f>
        <v>0</v>
      </c>
      <c r="G58" s="48">
        <f>'[3]NEW GAA'!V59</f>
        <v>168</v>
      </c>
      <c r="H58" s="49">
        <f t="shared" si="9"/>
        <v>168</v>
      </c>
    </row>
    <row r="59" spans="1:8" ht="15" customHeight="1" x14ac:dyDescent="0.2">
      <c r="A59" s="12" t="s">
        <v>73</v>
      </c>
      <c r="B59" s="48">
        <f>'[3]NEW GAA'!H60</f>
        <v>0</v>
      </c>
      <c r="C59" s="48">
        <f>'[3]NEW GAA'!L60</f>
        <v>0</v>
      </c>
      <c r="D59" s="48">
        <f>'[3]NEW GAA'!O60</f>
        <v>0</v>
      </c>
      <c r="E59" s="49">
        <f>'[3]NEW GAA'!R60</f>
        <v>0</v>
      </c>
      <c r="F59" s="49">
        <f>'[3]NEW GAA'!S60</f>
        <v>0</v>
      </c>
      <c r="G59" s="48">
        <f>'[3]NEW GAA'!V60</f>
        <v>17758</v>
      </c>
      <c r="H59" s="49">
        <f t="shared" si="9"/>
        <v>17758</v>
      </c>
    </row>
    <row r="60" spans="1:8" ht="15" customHeight="1" x14ac:dyDescent="0.2">
      <c r="A60" s="12" t="s">
        <v>74</v>
      </c>
      <c r="B60" s="48">
        <f>'[3]NEW GAA'!H61</f>
        <v>0</v>
      </c>
      <c r="C60" s="48">
        <f>'[3]NEW GAA'!L61</f>
        <v>0</v>
      </c>
      <c r="D60" s="48">
        <f>'[3]NEW GAA'!O61</f>
        <v>0</v>
      </c>
      <c r="E60" s="49">
        <f>'[3]NEW GAA'!R61</f>
        <v>0</v>
      </c>
      <c r="F60" s="49">
        <f>'[3]NEW GAA'!S61</f>
        <v>0</v>
      </c>
      <c r="G60" s="48">
        <f>'[3]NEW GAA'!V61</f>
        <v>776</v>
      </c>
      <c r="H60" s="49">
        <f>SUM(B60:G60)</f>
        <v>776</v>
      </c>
    </row>
    <row r="61" spans="1:8" ht="15" customHeight="1" x14ac:dyDescent="0.2">
      <c r="A61" s="12" t="s">
        <v>75</v>
      </c>
      <c r="B61" s="48">
        <f>'[3]NEW GAA'!H62</f>
        <v>0</v>
      </c>
      <c r="C61" s="48">
        <f>'[3]NEW GAA'!L62</f>
        <v>0</v>
      </c>
      <c r="D61" s="48">
        <f>'[3]NEW GAA'!O62</f>
        <v>0</v>
      </c>
      <c r="E61" s="49">
        <f>'[3]NEW GAA'!R62</f>
        <v>0</v>
      </c>
      <c r="F61" s="49">
        <f>'[3]NEW GAA'!S62</f>
        <v>0</v>
      </c>
      <c r="G61" s="48">
        <f>'[3]NEW GAA'!V62</f>
        <v>1769</v>
      </c>
      <c r="H61" s="49">
        <f t="shared" si="9"/>
        <v>1769</v>
      </c>
    </row>
    <row r="62" spans="1:8" ht="15" customHeight="1" x14ac:dyDescent="0.2">
      <c r="A62" s="12" t="s">
        <v>76</v>
      </c>
      <c r="B62" s="48">
        <f>'[3]NEW GAA'!H63</f>
        <v>0</v>
      </c>
      <c r="C62" s="48">
        <f>'[3]NEW GAA'!L63</f>
        <v>0</v>
      </c>
      <c r="D62" s="48">
        <f>'[3]NEW GAA'!O63</f>
        <v>0</v>
      </c>
      <c r="E62" s="49">
        <f>'[3]NEW GAA'!R63</f>
        <v>0</v>
      </c>
      <c r="F62" s="49">
        <f>'[3]NEW GAA'!S63</f>
        <v>0</v>
      </c>
      <c r="G62" s="48">
        <f>'[3]NEW GAA'!V63</f>
        <v>406</v>
      </c>
      <c r="H62" s="49">
        <f t="shared" si="9"/>
        <v>406</v>
      </c>
    </row>
    <row r="63" spans="1:8" ht="15" customHeight="1" x14ac:dyDescent="0.2">
      <c r="A63" s="12" t="s">
        <v>77</v>
      </c>
      <c r="B63" s="48">
        <f>'[3]NEW GAA'!H64</f>
        <v>0</v>
      </c>
      <c r="C63" s="48">
        <f>'[3]NEW GAA'!L64</f>
        <v>0</v>
      </c>
      <c r="D63" s="48">
        <f>'[3]NEW GAA'!O64</f>
        <v>0</v>
      </c>
      <c r="E63" s="49">
        <f>'[3]NEW GAA'!R64</f>
        <v>0</v>
      </c>
      <c r="F63" s="49">
        <f>'[3]NEW GAA'!S64</f>
        <v>0</v>
      </c>
      <c r="G63" s="48">
        <f>'[3]NEW GAA'!V64</f>
        <v>1124</v>
      </c>
      <c r="H63" s="49">
        <f t="shared" si="9"/>
        <v>1124</v>
      </c>
    </row>
    <row r="64" spans="1:8" ht="15" customHeight="1" x14ac:dyDescent="0.2">
      <c r="A64" s="12" t="s">
        <v>78</v>
      </c>
      <c r="B64" s="48">
        <f>'[3]NEW GAA'!H65</f>
        <v>0</v>
      </c>
      <c r="C64" s="48">
        <f>'[3]NEW GAA'!L65</f>
        <v>0</v>
      </c>
      <c r="D64" s="48">
        <f>'[3]NEW GAA'!O65</f>
        <v>0</v>
      </c>
      <c r="E64" s="49">
        <f>'[3]NEW GAA'!R65</f>
        <v>0</v>
      </c>
      <c r="F64" s="49">
        <f>'[3]NEW GAA'!S65</f>
        <v>0</v>
      </c>
      <c r="G64" s="48">
        <f>'[3]NEW GAA'!V65</f>
        <v>6222</v>
      </c>
      <c r="H64" s="49">
        <f t="shared" si="9"/>
        <v>6222</v>
      </c>
    </row>
    <row r="65" spans="1:8" ht="15" hidden="1" customHeight="1" x14ac:dyDescent="0.2">
      <c r="A65" s="12" t="s">
        <v>79</v>
      </c>
      <c r="B65" s="48">
        <f>'[3]NEW GAA'!H66</f>
        <v>0</v>
      </c>
      <c r="C65" s="48">
        <f>'[3]NEW GAA'!L66</f>
        <v>0</v>
      </c>
      <c r="D65" s="48">
        <f>'[3]NEW GAA'!O66</f>
        <v>0</v>
      </c>
      <c r="E65" s="49">
        <f>'[3]NEW GAA'!R66</f>
        <v>0</v>
      </c>
      <c r="F65" s="49">
        <f>'[3]NEW GAA'!S66</f>
        <v>0</v>
      </c>
      <c r="G65" s="48">
        <f>'[3]NEW GAA'!V66</f>
        <v>0</v>
      </c>
      <c r="H65" s="49">
        <f t="shared" si="9"/>
        <v>0</v>
      </c>
    </row>
    <row r="66" spans="1:8" ht="15" hidden="1" customHeight="1" x14ac:dyDescent="0.2">
      <c r="A66" s="12" t="s">
        <v>80</v>
      </c>
      <c r="B66" s="48">
        <f>'[3]NEW GAA'!H67</f>
        <v>0</v>
      </c>
      <c r="C66" s="48">
        <f>'[3]NEW GAA'!L67</f>
        <v>0</v>
      </c>
      <c r="D66" s="48">
        <f>'[3]NEW GAA'!O67</f>
        <v>0</v>
      </c>
      <c r="E66" s="49">
        <f>'[3]NEW GAA'!R67</f>
        <v>0</v>
      </c>
      <c r="F66" s="49">
        <f>'[3]NEW GAA'!S67</f>
        <v>0</v>
      </c>
      <c r="G66" s="48">
        <f>'[3]NEW GAA'!V67</f>
        <v>0</v>
      </c>
      <c r="H66" s="49">
        <f t="shared" si="9"/>
        <v>0</v>
      </c>
    </row>
    <row r="67" spans="1:8" ht="15" customHeight="1" x14ac:dyDescent="0.2">
      <c r="A67" s="12" t="s">
        <v>81</v>
      </c>
      <c r="B67" s="48">
        <f>'[3]NEW GAA'!H68</f>
        <v>0</v>
      </c>
      <c r="C67" s="48">
        <f>'[3]NEW GAA'!L68</f>
        <v>0</v>
      </c>
      <c r="D67" s="48">
        <f>'[3]NEW GAA'!O68</f>
        <v>0</v>
      </c>
      <c r="E67" s="49">
        <f>'[3]NEW GAA'!R68</f>
        <v>0</v>
      </c>
      <c r="F67" s="49">
        <f>'[3]NEW GAA'!S68</f>
        <v>0</v>
      </c>
      <c r="G67" s="48">
        <f>'[3]NEW GAA'!V68</f>
        <v>182</v>
      </c>
      <c r="H67" s="49">
        <f t="shared" si="9"/>
        <v>182</v>
      </c>
    </row>
    <row r="68" spans="1:8" ht="15" customHeight="1" x14ac:dyDescent="0.2">
      <c r="A68" s="12" t="s">
        <v>82</v>
      </c>
      <c r="B68" s="48">
        <f>'[3]NEW GAA'!H69</f>
        <v>0</v>
      </c>
      <c r="C68" s="48">
        <f>'[3]NEW GAA'!L69</f>
        <v>0</v>
      </c>
      <c r="D68" s="48">
        <f>'[3]NEW GAA'!O69</f>
        <v>0</v>
      </c>
      <c r="E68" s="49">
        <f>'[3]NEW GAA'!R69</f>
        <v>52626</v>
      </c>
      <c r="F68" s="49">
        <f>'[3]NEW GAA'!S69</f>
        <v>0</v>
      </c>
      <c r="G68" s="48">
        <f>'[3]NEW GAA'!V69</f>
        <v>0</v>
      </c>
      <c r="H68" s="49">
        <f t="shared" si="9"/>
        <v>52626</v>
      </c>
    </row>
    <row r="69" spans="1:8" ht="15" customHeight="1" x14ac:dyDescent="0.2">
      <c r="A69" s="100" t="s">
        <v>83</v>
      </c>
      <c r="B69" s="53">
        <f t="shared" ref="B69:H69" si="10">SUM(B70:B73)</f>
        <v>0</v>
      </c>
      <c r="C69" s="53">
        <f t="shared" si="10"/>
        <v>0</v>
      </c>
      <c r="D69" s="53">
        <f t="shared" si="10"/>
        <v>0</v>
      </c>
      <c r="E69" s="54">
        <f t="shared" si="10"/>
        <v>0</v>
      </c>
      <c r="F69" s="53">
        <f t="shared" si="10"/>
        <v>0</v>
      </c>
      <c r="G69" s="53">
        <f t="shared" si="10"/>
        <v>2205</v>
      </c>
      <c r="H69" s="54">
        <f t="shared" si="10"/>
        <v>2205</v>
      </c>
    </row>
    <row r="70" spans="1:8" ht="15" hidden="1" customHeight="1" x14ac:dyDescent="0.2">
      <c r="A70" s="100" t="s">
        <v>84</v>
      </c>
      <c r="B70" s="48">
        <f>'[3]NEW GAA'!H71</f>
        <v>0</v>
      </c>
      <c r="C70" s="48">
        <f>'[3]NEW GAA'!L71</f>
        <v>0</v>
      </c>
      <c r="D70" s="48">
        <f>'[3]NEW GAA'!O71</f>
        <v>0</v>
      </c>
      <c r="E70" s="49">
        <f>'[3]NEW GAA'!R71</f>
        <v>0</v>
      </c>
      <c r="F70" s="49">
        <f>'[3]NEW GAA'!S71</f>
        <v>0</v>
      </c>
      <c r="G70" s="48">
        <f>'[3]NEW GAA'!V71</f>
        <v>0</v>
      </c>
      <c r="H70" s="49">
        <f t="shared" ref="H70:H89" si="11">SUM(B70:G70)</f>
        <v>0</v>
      </c>
    </row>
    <row r="71" spans="1:8" ht="15" customHeight="1" x14ac:dyDescent="0.2">
      <c r="A71" s="100" t="s">
        <v>85</v>
      </c>
      <c r="B71" s="48">
        <f>'[3]NEW GAA'!H72</f>
        <v>0</v>
      </c>
      <c r="C71" s="48">
        <f>'[3]NEW GAA'!L72</f>
        <v>0</v>
      </c>
      <c r="D71" s="48">
        <f>'[3]NEW GAA'!O72</f>
        <v>0</v>
      </c>
      <c r="E71" s="49">
        <f>'[3]NEW GAA'!R72</f>
        <v>0</v>
      </c>
      <c r="F71" s="49">
        <f>'[3]NEW GAA'!S72</f>
        <v>0</v>
      </c>
      <c r="G71" s="48">
        <f>'[3]NEW GAA'!V72</f>
        <v>116</v>
      </c>
      <c r="H71" s="49">
        <f t="shared" si="11"/>
        <v>116</v>
      </c>
    </row>
    <row r="72" spans="1:8" ht="15" customHeight="1" x14ac:dyDescent="0.2">
      <c r="A72" s="100" t="s">
        <v>86</v>
      </c>
      <c r="B72" s="48">
        <f>'[3]NEW GAA'!H73</f>
        <v>0</v>
      </c>
      <c r="C72" s="48">
        <f>'[3]NEW GAA'!L73</f>
        <v>0</v>
      </c>
      <c r="D72" s="48">
        <f>'[3]NEW GAA'!O73</f>
        <v>0</v>
      </c>
      <c r="E72" s="49">
        <f>'[3]NEW GAA'!R73</f>
        <v>0</v>
      </c>
      <c r="F72" s="49">
        <f>'[3]NEW GAA'!S73</f>
        <v>0</v>
      </c>
      <c r="G72" s="48">
        <f>'[3]NEW GAA'!V73</f>
        <v>1622</v>
      </c>
      <c r="H72" s="49">
        <f t="shared" si="11"/>
        <v>1622</v>
      </c>
    </row>
    <row r="73" spans="1:8" ht="14.1" customHeight="1" x14ac:dyDescent="0.2">
      <c r="A73" s="100" t="s">
        <v>87</v>
      </c>
      <c r="B73" s="48">
        <f>'[3]NEW GAA'!H74</f>
        <v>0</v>
      </c>
      <c r="C73" s="48">
        <f>'[3]NEW GAA'!L74</f>
        <v>0</v>
      </c>
      <c r="D73" s="48">
        <f>'[3]NEW GAA'!O74</f>
        <v>0</v>
      </c>
      <c r="E73" s="49">
        <f>'[3]NEW GAA'!R74</f>
        <v>0</v>
      </c>
      <c r="F73" s="49">
        <f>'[3]NEW GAA'!S74</f>
        <v>0</v>
      </c>
      <c r="G73" s="48">
        <f>'[3]NEW GAA'!V74</f>
        <v>467</v>
      </c>
      <c r="H73" s="49">
        <f t="shared" si="11"/>
        <v>467</v>
      </c>
    </row>
    <row r="74" spans="1:8" ht="14.1" customHeight="1" x14ac:dyDescent="0.2">
      <c r="A74" s="100" t="s">
        <v>88</v>
      </c>
      <c r="B74" s="48">
        <f>'[3]NEW GAA'!H75</f>
        <v>0</v>
      </c>
      <c r="C74" s="48">
        <f>'[3]NEW GAA'!L75</f>
        <v>0</v>
      </c>
      <c r="D74" s="48">
        <f>'[3]NEW GAA'!O75</f>
        <v>0</v>
      </c>
      <c r="E74" s="49">
        <f>'[3]NEW GAA'!R75</f>
        <v>0</v>
      </c>
      <c r="F74" s="49">
        <f>'[3]NEW GAA'!S75</f>
        <v>0</v>
      </c>
      <c r="G74" s="48">
        <f>'[3]NEW GAA'!V75</f>
        <v>4189</v>
      </c>
      <c r="H74" s="49">
        <f t="shared" si="11"/>
        <v>4189</v>
      </c>
    </row>
    <row r="75" spans="1:8" ht="14.1" customHeight="1" x14ac:dyDescent="0.2">
      <c r="A75" s="100" t="s">
        <v>89</v>
      </c>
      <c r="B75" s="48">
        <f>'[3]NEW GAA'!H76</f>
        <v>0</v>
      </c>
      <c r="C75" s="48">
        <f>'[3]NEW GAA'!L76</f>
        <v>0</v>
      </c>
      <c r="D75" s="48">
        <f>'[3]NEW GAA'!O76</f>
        <v>0</v>
      </c>
      <c r="E75" s="49">
        <f>'[3]NEW GAA'!R76</f>
        <v>0</v>
      </c>
      <c r="F75" s="49">
        <f>'[3]NEW GAA'!S76</f>
        <v>0</v>
      </c>
      <c r="G75" s="48">
        <f>'[3]NEW GAA'!V76</f>
        <v>12090</v>
      </c>
      <c r="H75" s="49">
        <f t="shared" si="11"/>
        <v>12090</v>
      </c>
    </row>
    <row r="76" spans="1:8" ht="15" customHeight="1" x14ac:dyDescent="0.2">
      <c r="A76" s="100" t="s">
        <v>90</v>
      </c>
      <c r="B76" s="48">
        <f>'[3]NEW GAA'!H77</f>
        <v>0</v>
      </c>
      <c r="C76" s="48">
        <f>'[3]NEW GAA'!L77</f>
        <v>0</v>
      </c>
      <c r="D76" s="48">
        <f>'[3]NEW GAA'!O77</f>
        <v>0</v>
      </c>
      <c r="E76" s="49">
        <f>'[3]NEW GAA'!R77</f>
        <v>0</v>
      </c>
      <c r="F76" s="49">
        <f>'[3]NEW GAA'!S77</f>
        <v>0</v>
      </c>
      <c r="G76" s="48">
        <f>'[3]NEW GAA'!V77</f>
        <v>3075</v>
      </c>
      <c r="H76" s="49">
        <f t="shared" si="11"/>
        <v>3075</v>
      </c>
    </row>
    <row r="77" spans="1:8" ht="15" hidden="1" customHeight="1" x14ac:dyDescent="0.2">
      <c r="A77" s="100" t="s">
        <v>91</v>
      </c>
      <c r="B77" s="48">
        <f>'[3]NEW GAA'!H78</f>
        <v>0</v>
      </c>
      <c r="C77" s="48">
        <f>'[3]NEW GAA'!L78</f>
        <v>0</v>
      </c>
      <c r="D77" s="48">
        <f>'[3]NEW GAA'!O78</f>
        <v>0</v>
      </c>
      <c r="E77" s="49">
        <f>'[3]NEW GAA'!R78</f>
        <v>0</v>
      </c>
      <c r="F77" s="49">
        <f>'[3]NEW GAA'!S78</f>
        <v>0</v>
      </c>
      <c r="G77" s="48">
        <f>'[3]NEW GAA'!V78</f>
        <v>0</v>
      </c>
      <c r="H77" s="49">
        <f t="shared" si="11"/>
        <v>0</v>
      </c>
    </row>
    <row r="78" spans="1:8" ht="14.1" customHeight="1" x14ac:dyDescent="0.2">
      <c r="A78" s="100" t="s">
        <v>92</v>
      </c>
      <c r="B78" s="48">
        <f>'[3]NEW GAA'!H79</f>
        <v>0</v>
      </c>
      <c r="C78" s="48">
        <f>'[3]NEW GAA'!L79</f>
        <v>0</v>
      </c>
      <c r="D78" s="48">
        <f>'[3]NEW GAA'!O79</f>
        <v>0</v>
      </c>
      <c r="E78" s="49">
        <f>'[3]NEW GAA'!R79</f>
        <v>0</v>
      </c>
      <c r="F78" s="49">
        <f>'[3]NEW GAA'!S79</f>
        <v>0</v>
      </c>
      <c r="G78" s="48">
        <f>'[3]NEW GAA'!V79</f>
        <v>639</v>
      </c>
      <c r="H78" s="49">
        <f t="shared" si="11"/>
        <v>639</v>
      </c>
    </row>
    <row r="79" spans="1:8" ht="14.1" customHeight="1" x14ac:dyDescent="0.2">
      <c r="A79" s="100" t="s">
        <v>93</v>
      </c>
      <c r="B79" s="48">
        <f>'[3]NEW GAA'!H80</f>
        <v>0</v>
      </c>
      <c r="C79" s="48">
        <f>'[3]NEW GAA'!L80</f>
        <v>0</v>
      </c>
      <c r="D79" s="48">
        <f>'[3]NEW GAA'!O80</f>
        <v>0</v>
      </c>
      <c r="E79" s="49">
        <f>'[3]NEW GAA'!R80</f>
        <v>0</v>
      </c>
      <c r="F79" s="49">
        <f>'[3]NEW GAA'!S80</f>
        <v>0</v>
      </c>
      <c r="G79" s="48">
        <f>'[3]NEW GAA'!V80</f>
        <v>924</v>
      </c>
      <c r="H79" s="49">
        <f t="shared" si="11"/>
        <v>924</v>
      </c>
    </row>
    <row r="80" spans="1:8" ht="14.1" customHeight="1" x14ac:dyDescent="0.2">
      <c r="A80" s="100" t="s">
        <v>351</v>
      </c>
      <c r="B80" s="48">
        <f>'[3]NEW GAA'!H81</f>
        <v>0</v>
      </c>
      <c r="C80" s="48">
        <f>'[3]NEW GAA'!L81</f>
        <v>0</v>
      </c>
      <c r="D80" s="48">
        <f>'[3]NEW GAA'!O81</f>
        <v>0</v>
      </c>
      <c r="E80" s="49">
        <f>'[3]NEW GAA'!R81</f>
        <v>0</v>
      </c>
      <c r="F80" s="49">
        <f>'[3]NEW GAA'!S81</f>
        <v>0</v>
      </c>
      <c r="G80" s="48">
        <f>'[3]NEW GAA'!V81</f>
        <v>355</v>
      </c>
      <c r="H80" s="49">
        <f t="shared" si="11"/>
        <v>355</v>
      </c>
    </row>
    <row r="81" spans="1:8" ht="15" hidden="1" customHeight="1" x14ac:dyDescent="0.2">
      <c r="A81" s="100" t="s">
        <v>95</v>
      </c>
      <c r="B81" s="48">
        <f>'[3]NEW GAA'!H82</f>
        <v>0</v>
      </c>
      <c r="C81" s="48">
        <f>'[3]NEW GAA'!L82</f>
        <v>0</v>
      </c>
      <c r="D81" s="48">
        <f>'[3]NEW GAA'!O82</f>
        <v>0</v>
      </c>
      <c r="E81" s="49">
        <f>'[3]NEW GAA'!R82</f>
        <v>0</v>
      </c>
      <c r="F81" s="49">
        <f>'[3]NEW GAA'!S82</f>
        <v>0</v>
      </c>
      <c r="G81" s="48">
        <f>'[3]NEW GAA'!V82</f>
        <v>0</v>
      </c>
      <c r="H81" s="49">
        <f t="shared" si="11"/>
        <v>0</v>
      </c>
    </row>
    <row r="82" spans="1:8" ht="15" hidden="1" customHeight="1" x14ac:dyDescent="0.2">
      <c r="A82" s="100" t="s">
        <v>96</v>
      </c>
      <c r="B82" s="48">
        <f>'[3]NEW GAA'!H83</f>
        <v>0</v>
      </c>
      <c r="C82" s="48">
        <f>'[3]NEW GAA'!L83</f>
        <v>0</v>
      </c>
      <c r="D82" s="48">
        <f>'[3]NEW GAA'!O83</f>
        <v>0</v>
      </c>
      <c r="E82" s="49">
        <f>'[3]NEW GAA'!R83</f>
        <v>0</v>
      </c>
      <c r="F82" s="49">
        <f>'[3]NEW GAA'!S83</f>
        <v>0</v>
      </c>
      <c r="G82" s="48">
        <f>'[3]NEW GAA'!V83</f>
        <v>0</v>
      </c>
      <c r="H82" s="49">
        <f t="shared" si="11"/>
        <v>0</v>
      </c>
    </row>
    <row r="83" spans="1:8" ht="14.1" customHeight="1" x14ac:dyDescent="0.2">
      <c r="A83" s="100" t="s">
        <v>97</v>
      </c>
      <c r="B83" s="48">
        <f>'[3]NEW GAA'!H84</f>
        <v>0</v>
      </c>
      <c r="C83" s="48">
        <f>'[3]NEW GAA'!L84</f>
        <v>0</v>
      </c>
      <c r="D83" s="48">
        <f>'[3]NEW GAA'!O84</f>
        <v>0</v>
      </c>
      <c r="E83" s="49">
        <f>'[3]NEW GAA'!R84</f>
        <v>0</v>
      </c>
      <c r="F83" s="49">
        <f>'[3]NEW GAA'!S84</f>
        <v>0</v>
      </c>
      <c r="G83" s="48">
        <f>'[3]NEW GAA'!V84</f>
        <v>4195</v>
      </c>
      <c r="H83" s="49">
        <f t="shared" si="11"/>
        <v>4195</v>
      </c>
    </row>
    <row r="84" spans="1:8" ht="14.1" customHeight="1" x14ac:dyDescent="0.2">
      <c r="A84" s="100" t="s">
        <v>98</v>
      </c>
      <c r="B84" s="48">
        <f>'[3]NEW GAA'!H85</f>
        <v>0</v>
      </c>
      <c r="C84" s="48">
        <f>'[3]NEW GAA'!L85</f>
        <v>0</v>
      </c>
      <c r="D84" s="48">
        <f>'[3]NEW GAA'!O85</f>
        <v>0</v>
      </c>
      <c r="E84" s="49">
        <f>'[3]NEW GAA'!R85</f>
        <v>0</v>
      </c>
      <c r="F84" s="49">
        <f>'[3]NEW GAA'!S85</f>
        <v>0</v>
      </c>
      <c r="G84" s="48">
        <f>'[3]NEW GAA'!V85</f>
        <v>20900</v>
      </c>
      <c r="H84" s="49">
        <f t="shared" si="11"/>
        <v>20900</v>
      </c>
    </row>
    <row r="85" spans="1:8" ht="14.1" customHeight="1" x14ac:dyDescent="0.2">
      <c r="A85" s="100" t="s">
        <v>99</v>
      </c>
      <c r="B85" s="48">
        <f>'[3]NEW GAA'!H86</f>
        <v>0</v>
      </c>
      <c r="C85" s="48">
        <f>'[3]NEW GAA'!L86</f>
        <v>0</v>
      </c>
      <c r="D85" s="48">
        <f>'[3]NEW GAA'!O86</f>
        <v>0</v>
      </c>
      <c r="E85" s="49">
        <f>'[3]NEW GAA'!R86</f>
        <v>0</v>
      </c>
      <c r="F85" s="49">
        <f>'[3]NEW GAA'!S86</f>
        <v>0</v>
      </c>
      <c r="G85" s="48">
        <f>'[3]NEW GAA'!V86</f>
        <v>706</v>
      </c>
      <c r="H85" s="49">
        <f t="shared" si="11"/>
        <v>706</v>
      </c>
    </row>
    <row r="86" spans="1:8" ht="14.1" customHeight="1" x14ac:dyDescent="0.2">
      <c r="A86" s="100" t="s">
        <v>100</v>
      </c>
      <c r="B86" s="48">
        <f>'[3]NEW GAA'!H87</f>
        <v>0</v>
      </c>
      <c r="C86" s="48">
        <f>'[3]NEW GAA'!L87</f>
        <v>0</v>
      </c>
      <c r="D86" s="48">
        <f>'[3]NEW GAA'!O87</f>
        <v>0</v>
      </c>
      <c r="E86" s="49">
        <f>'[3]NEW GAA'!R87</f>
        <v>0</v>
      </c>
      <c r="F86" s="49">
        <f>'[3]NEW GAA'!S87</f>
        <v>1873</v>
      </c>
      <c r="G86" s="48">
        <f>'[3]NEW GAA'!V87</f>
        <v>712</v>
      </c>
      <c r="H86" s="49">
        <f t="shared" si="11"/>
        <v>2585</v>
      </c>
    </row>
    <row r="87" spans="1:8" ht="14.1" customHeight="1" x14ac:dyDescent="0.2">
      <c r="A87" s="100" t="s">
        <v>101</v>
      </c>
      <c r="B87" s="48">
        <f>'[3]NEW GAA'!H88</f>
        <v>0</v>
      </c>
      <c r="C87" s="48">
        <f>'[3]NEW GAA'!L88</f>
        <v>0</v>
      </c>
      <c r="D87" s="48">
        <f>'[3]NEW GAA'!O88</f>
        <v>0</v>
      </c>
      <c r="E87" s="49">
        <f>'[3]NEW GAA'!R88</f>
        <v>0</v>
      </c>
      <c r="F87" s="49">
        <f>'[3]NEW GAA'!S88</f>
        <v>0</v>
      </c>
      <c r="G87" s="48">
        <f>'[3]NEW GAA'!V88</f>
        <v>1024</v>
      </c>
      <c r="H87" s="49">
        <f t="shared" si="11"/>
        <v>1024</v>
      </c>
    </row>
    <row r="88" spans="1:8" ht="15" hidden="1" customHeight="1" x14ac:dyDescent="0.2">
      <c r="A88" s="100" t="s">
        <v>102</v>
      </c>
      <c r="B88" s="48">
        <f>'[3]NEW GAA'!H89</f>
        <v>0</v>
      </c>
      <c r="C88" s="48">
        <f>'[3]NEW GAA'!L89</f>
        <v>0</v>
      </c>
      <c r="D88" s="48">
        <f>'[3]NEW GAA'!O89</f>
        <v>0</v>
      </c>
      <c r="E88" s="49">
        <f>'[3]NEW GAA'!R89</f>
        <v>0</v>
      </c>
      <c r="F88" s="49">
        <f>'[3]NEW GAA'!S89</f>
        <v>0</v>
      </c>
      <c r="G88" s="48">
        <f>'[3]NEW GAA'!V89</f>
        <v>0</v>
      </c>
      <c r="H88" s="49">
        <f t="shared" si="11"/>
        <v>0</v>
      </c>
    </row>
    <row r="89" spans="1:8" ht="15" customHeight="1" x14ac:dyDescent="0.2">
      <c r="A89" s="100" t="s">
        <v>103</v>
      </c>
      <c r="B89" s="48">
        <f>'[3]NEW GAA'!H90</f>
        <v>0</v>
      </c>
      <c r="C89" s="48">
        <f>'[3]NEW GAA'!L90</f>
        <v>0</v>
      </c>
      <c r="D89" s="48">
        <f>'[3]NEW GAA'!O90</f>
        <v>0</v>
      </c>
      <c r="E89" s="49">
        <f>'[3]NEW GAA'!R90</f>
        <v>0</v>
      </c>
      <c r="F89" s="49">
        <f>'[3]NEW GAA'!S90</f>
        <v>0</v>
      </c>
      <c r="G89" s="48">
        <f>'[3]NEW GAA'!V90</f>
        <v>408</v>
      </c>
      <c r="H89" s="49">
        <f t="shared" si="11"/>
        <v>408</v>
      </c>
    </row>
    <row r="90" spans="1:8" ht="15" customHeight="1" x14ac:dyDescent="0.2">
      <c r="A90" s="132" t="s">
        <v>104</v>
      </c>
      <c r="B90" s="48">
        <f>B91+B92</f>
        <v>0</v>
      </c>
      <c r="C90" s="48">
        <f t="shared" ref="C90:G90" si="12">C91+C92</f>
        <v>0</v>
      </c>
      <c r="D90" s="48">
        <f t="shared" si="12"/>
        <v>0</v>
      </c>
      <c r="E90" s="49">
        <f t="shared" si="12"/>
        <v>0</v>
      </c>
      <c r="F90" s="49">
        <f t="shared" si="12"/>
        <v>26653</v>
      </c>
      <c r="G90" s="48">
        <f t="shared" si="12"/>
        <v>32304</v>
      </c>
      <c r="H90" s="49">
        <f>H91+H92</f>
        <v>58957</v>
      </c>
    </row>
    <row r="91" spans="1:8" ht="15" hidden="1" customHeight="1" x14ac:dyDescent="0.2">
      <c r="A91" s="132" t="s">
        <v>105</v>
      </c>
      <c r="B91" s="48"/>
      <c r="C91" s="48"/>
      <c r="D91" s="48"/>
      <c r="E91" s="49">
        <f>'[3]NEW GAA'!R92</f>
        <v>0</v>
      </c>
      <c r="F91" s="49">
        <f>'[3]NEW GAA'!S92</f>
        <v>0</v>
      </c>
      <c r="G91" s="48">
        <f>'[3]NEW GAA'!V92</f>
        <v>2762</v>
      </c>
      <c r="H91" s="49">
        <f>SUM(B91:G91)</f>
        <v>2762</v>
      </c>
    </row>
    <row r="92" spans="1:8" ht="15" hidden="1" customHeight="1" x14ac:dyDescent="0.2">
      <c r="A92" s="132" t="s">
        <v>106</v>
      </c>
      <c r="B92" s="48"/>
      <c r="C92" s="48"/>
      <c r="D92" s="48"/>
      <c r="E92" s="49"/>
      <c r="F92" s="49">
        <f>'[3]NEW GAA'!S93</f>
        <v>26653</v>
      </c>
      <c r="G92" s="48">
        <f>'[3]NEW GAA'!V93</f>
        <v>29542</v>
      </c>
      <c r="H92" s="49">
        <f>SUM(B92:G92)</f>
        <v>56195</v>
      </c>
    </row>
    <row r="93" spans="1:8" ht="15" hidden="1" customHeight="1" x14ac:dyDescent="0.2">
      <c r="A93" s="133"/>
      <c r="B93" s="48"/>
      <c r="C93" s="48"/>
      <c r="D93" s="48"/>
      <c r="E93" s="49"/>
      <c r="F93" s="49"/>
      <c r="G93" s="48"/>
      <c r="H93" s="49"/>
    </row>
    <row r="94" spans="1:8" ht="14.1" customHeight="1" x14ac:dyDescent="0.2">
      <c r="A94" s="12" t="s">
        <v>167</v>
      </c>
      <c r="B94" s="48">
        <f>'[3]NEW GAA'!H95</f>
        <v>55046350</v>
      </c>
      <c r="C94" s="48">
        <f>'[3]NEW GAA'!L95</f>
        <v>0</v>
      </c>
      <c r="D94" s="48">
        <f>'[3]NEW GAA'!O95</f>
        <v>100000</v>
      </c>
      <c r="E94" s="49">
        <f>'[3]NEW GAA'!R95</f>
        <v>0</v>
      </c>
      <c r="F94" s="49">
        <f>'[3]NEW GAA'!S95</f>
        <v>0</v>
      </c>
      <c r="G94" s="48">
        <f>'[3]NEW GAA'!V95</f>
        <v>0</v>
      </c>
      <c r="H94" s="49">
        <f>SUM(B94:G94)</f>
        <v>55146350</v>
      </c>
    </row>
    <row r="95" spans="1:8" ht="14.1" customHeight="1" x14ac:dyDescent="0.2">
      <c r="A95" s="134" t="s">
        <v>168</v>
      </c>
      <c r="B95" s="48">
        <f>SUM(B96:B97)</f>
        <v>0</v>
      </c>
      <c r="C95" s="48">
        <f>SUM(C96:C97)</f>
        <v>38487073</v>
      </c>
      <c r="D95" s="48">
        <f t="shared" ref="D95:G95" si="13">SUM(D96:D97)</f>
        <v>0</v>
      </c>
      <c r="E95" s="49">
        <f t="shared" si="13"/>
        <v>0</v>
      </c>
      <c r="F95" s="49">
        <f t="shared" si="13"/>
        <v>0</v>
      </c>
      <c r="G95" s="48">
        <f t="shared" si="13"/>
        <v>12797</v>
      </c>
      <c r="H95" s="49">
        <f>SUM(H96:H97)</f>
        <v>38499870</v>
      </c>
    </row>
    <row r="96" spans="1:8" ht="15" hidden="1" customHeight="1" x14ac:dyDescent="0.2">
      <c r="A96" s="134" t="s">
        <v>169</v>
      </c>
      <c r="B96" s="48">
        <f>'[3]NEW GAA'!H97</f>
        <v>0</v>
      </c>
      <c r="C96" s="48">
        <f>'[3]NEW GAA'!L97</f>
        <v>38487073</v>
      </c>
      <c r="D96" s="48">
        <f>'[3]NEW GAA'!O97</f>
        <v>0</v>
      </c>
      <c r="E96" s="49">
        <f>'[3]NEW GAA'!R97</f>
        <v>0</v>
      </c>
      <c r="F96" s="49">
        <f>'[3]NEW GAA'!S97</f>
        <v>0</v>
      </c>
      <c r="G96" s="48">
        <f>'[3]NEW GAA'!V97</f>
        <v>0</v>
      </c>
      <c r="H96" s="49">
        <f>SUM(B96:G96)</f>
        <v>38487073</v>
      </c>
    </row>
    <row r="97" spans="1:8" ht="15" hidden="1" customHeight="1" x14ac:dyDescent="0.2">
      <c r="A97" s="134" t="s">
        <v>170</v>
      </c>
      <c r="B97" s="48">
        <f>'[3]NEW GAA'!H98</f>
        <v>0</v>
      </c>
      <c r="C97" s="48">
        <f>'[3]NEW GAA'!L98</f>
        <v>0</v>
      </c>
      <c r="D97" s="48">
        <f>'[3]NEW GAA'!O98</f>
        <v>0</v>
      </c>
      <c r="E97" s="49">
        <f>'[3]NEW GAA'!R98</f>
        <v>0</v>
      </c>
      <c r="F97" s="49">
        <f>'[3]NEW GAA'!S98</f>
        <v>0</v>
      </c>
      <c r="G97" s="48">
        <f>'[3]NEW GAA'!V98</f>
        <v>12797</v>
      </c>
      <c r="H97" s="49">
        <f>SUM(B97:G97)</f>
        <v>12797</v>
      </c>
    </row>
    <row r="98" spans="1:8" ht="15" customHeight="1" x14ac:dyDescent="0.2">
      <c r="A98" s="12" t="s">
        <v>171</v>
      </c>
      <c r="B98" s="48">
        <f>'[3]NEW GAA'!H99</f>
        <v>0</v>
      </c>
      <c r="C98" s="48">
        <f>'[3]NEW GAA'!L99</f>
        <v>2178020</v>
      </c>
      <c r="D98" s="48">
        <f>'[3]NEW GAA'!O99</f>
        <v>0</v>
      </c>
      <c r="E98" s="49">
        <f>'[3]NEW GAA'!R99</f>
        <v>0</v>
      </c>
      <c r="F98" s="49">
        <f>'[3]NEW GAA'!S99</f>
        <v>0</v>
      </c>
      <c r="G98" s="48">
        <f>'[3]NEW GAA'!V99</f>
        <v>249</v>
      </c>
      <c r="H98" s="49">
        <f>SUM(B98:G98)</f>
        <v>2178269</v>
      </c>
    </row>
    <row r="99" spans="1:8" ht="15" hidden="1" customHeight="1" x14ac:dyDescent="0.2">
      <c r="A99" s="132"/>
      <c r="B99" s="48"/>
      <c r="C99" s="48"/>
      <c r="D99" s="48"/>
      <c r="E99" s="49"/>
      <c r="F99" s="49"/>
      <c r="G99" s="48"/>
      <c r="H99" s="49"/>
    </row>
    <row r="100" spans="1:8" ht="18.75" customHeight="1" thickBot="1" x14ac:dyDescent="0.25">
      <c r="A100" s="270" t="s">
        <v>0</v>
      </c>
      <c r="B100" s="275">
        <f>SUM(B6:B12)+SUM(B15:B20)+SUM(B23:B26)+SUM(B29:B30)+SUM(B33:B49)+B95+B99+B94+B98</f>
        <v>55046350</v>
      </c>
      <c r="C100" s="275">
        <f t="shared" ref="C100:H100" si="14">SUM(C6:C12)+SUM(C15:C20)+SUM(C23:C26)+SUM(C29:C30)+SUM(C33:C49)+C95+C99+C94+C98</f>
        <v>40675901</v>
      </c>
      <c r="D100" s="275">
        <f t="shared" si="14"/>
        <v>5610334</v>
      </c>
      <c r="E100" s="275">
        <f t="shared" si="14"/>
        <v>199117</v>
      </c>
      <c r="F100" s="275">
        <f t="shared" si="14"/>
        <v>12101270</v>
      </c>
      <c r="G100" s="275">
        <f t="shared" si="14"/>
        <v>45285431</v>
      </c>
      <c r="H100" s="275">
        <f t="shared" si="14"/>
        <v>158918403</v>
      </c>
    </row>
    <row r="101" spans="1:8" ht="13.5" thickTop="1" x14ac:dyDescent="0.2"/>
  </sheetData>
  <printOptions gridLines="1"/>
  <pageMargins left="1.41" right="0.21" top="0.31" bottom="0.43" header="0.19" footer="0.2"/>
  <pageSetup paperSize="9" scale="75"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01"/>
  <sheetViews>
    <sheetView zoomScale="118" zoomScaleNormal="118" zoomScaleSheetLayoutView="80" workbookViewId="0">
      <pane xSplit="1" ySplit="5" topLeftCell="B74" activePane="bottomRight" state="frozen"/>
      <selection pane="topRight" activeCell="B1" sqref="B1"/>
      <selection pane="bottomLeft" activeCell="A7" sqref="A7"/>
      <selection pane="bottomRight" activeCell="E104" sqref="E104"/>
    </sheetView>
  </sheetViews>
  <sheetFormatPr defaultRowHeight="12.75" x14ac:dyDescent="0.2"/>
  <cols>
    <col min="1" max="1" width="17.140625" style="135" customWidth="1"/>
    <col min="2" max="2" width="11.5703125" style="135" customWidth="1"/>
    <col min="3" max="6" width="10.7109375" style="135" customWidth="1"/>
    <col min="7" max="7" width="10" style="135" hidden="1" customWidth="1"/>
    <col min="8" max="8" width="10.140625" style="135" customWidth="1"/>
    <col min="9" max="9" width="10.42578125" style="135" customWidth="1"/>
    <col min="10" max="10" width="10" style="135" hidden="1" customWidth="1"/>
    <col min="11" max="11" width="8.42578125" style="135" hidden="1" customWidth="1"/>
    <col min="12" max="13" width="10.7109375" style="135" customWidth="1"/>
    <col min="14" max="14" width="10.7109375" style="135" hidden="1" customWidth="1"/>
    <col min="15" max="15" width="10.7109375" style="135" customWidth="1"/>
    <col min="16" max="16384" width="9.140625" style="1"/>
  </cols>
  <sheetData>
    <row r="1" spans="1:15" s="124" customFormat="1" ht="16.5" customHeight="1" x14ac:dyDescent="0.2">
      <c r="A1" s="123" t="str">
        <f>[3]SUM!A1</f>
        <v>CY 2017 ALLOTMENT RELEASES</v>
      </c>
      <c r="B1" s="123"/>
      <c r="C1" s="123"/>
      <c r="O1" s="125"/>
    </row>
    <row r="2" spans="1:15" s="124" customFormat="1" x14ac:dyDescent="0.2">
      <c r="A2" s="126" t="s">
        <v>192</v>
      </c>
      <c r="B2" s="126"/>
      <c r="C2" s="126"/>
    </row>
    <row r="3" spans="1:15" s="124" customFormat="1" ht="15" customHeight="1" x14ac:dyDescent="0.2">
      <c r="A3" s="123" t="str">
        <f>[3]SUM!A3</f>
        <v>JANUARY 1- MAY 31, 2017</v>
      </c>
      <c r="B3" s="123"/>
      <c r="C3" s="123"/>
      <c r="E3" s="74"/>
      <c r="F3" s="74"/>
    </row>
    <row r="4" spans="1:15" s="124" customFormat="1" x14ac:dyDescent="0.2">
      <c r="A4" s="123" t="s">
        <v>37</v>
      </c>
      <c r="B4" s="123"/>
      <c r="C4" s="123"/>
      <c r="E4" s="74"/>
      <c r="F4" s="74"/>
    </row>
    <row r="5" spans="1:15" s="165" customFormat="1" ht="48" customHeight="1" x14ac:dyDescent="0.25">
      <c r="A5" s="272" t="s">
        <v>36</v>
      </c>
      <c r="B5" s="273" t="s">
        <v>193</v>
      </c>
      <c r="C5" s="273" t="s">
        <v>194</v>
      </c>
      <c r="D5" s="273" t="s">
        <v>195</v>
      </c>
      <c r="E5" s="273" t="s">
        <v>196</v>
      </c>
      <c r="F5" s="273" t="s">
        <v>197</v>
      </c>
      <c r="G5" s="273" t="s">
        <v>198</v>
      </c>
      <c r="H5" s="273" t="s">
        <v>199</v>
      </c>
      <c r="I5" s="272" t="s">
        <v>200</v>
      </c>
      <c r="J5" s="272" t="s">
        <v>201</v>
      </c>
      <c r="K5" s="273" t="s">
        <v>202</v>
      </c>
      <c r="L5" s="273" t="s">
        <v>203</v>
      </c>
      <c r="M5" s="269" t="s">
        <v>204</v>
      </c>
      <c r="N5" s="273" t="s">
        <v>205</v>
      </c>
      <c r="O5" s="273" t="s">
        <v>0</v>
      </c>
    </row>
    <row r="6" spans="1:15" ht="14.25" customHeight="1" x14ac:dyDescent="0.2">
      <c r="A6" s="130" t="s">
        <v>130</v>
      </c>
      <c r="B6" s="49">
        <f>[3]AUTO!F7</f>
        <v>467717</v>
      </c>
      <c r="C6" s="49">
        <f>[3]AUTO!K7</f>
        <v>0</v>
      </c>
      <c r="D6" s="49">
        <f>[3]AUTO!N7</f>
        <v>0</v>
      </c>
      <c r="E6" s="49">
        <f>[3]AUTO!S7</f>
        <v>0</v>
      </c>
      <c r="F6" s="49"/>
      <c r="G6" s="49">
        <f>[3]AUTO!AD7</f>
        <v>0</v>
      </c>
      <c r="H6" s="49">
        <f>[3]AUTO!AE7</f>
        <v>0</v>
      </c>
      <c r="I6" s="49">
        <f>[3]AUTO!AF7</f>
        <v>0</v>
      </c>
      <c r="J6" s="49">
        <f>[3]AUTO!AG7</f>
        <v>0</v>
      </c>
      <c r="K6" s="49">
        <f>[3]AUTO!AJ7</f>
        <v>0</v>
      </c>
      <c r="L6" s="49">
        <f>[3]AUTO!AM7</f>
        <v>0</v>
      </c>
      <c r="M6" s="49">
        <f>[3]AUTO!AQ7</f>
        <v>0</v>
      </c>
      <c r="N6" s="49">
        <f>[3]AUTO!AR7</f>
        <v>0</v>
      </c>
      <c r="O6" s="49">
        <f t="shared" ref="O6:O11" si="0">SUM(B6:N6)</f>
        <v>467717</v>
      </c>
    </row>
    <row r="7" spans="1:15" x14ac:dyDescent="0.2">
      <c r="A7" s="13" t="s">
        <v>131</v>
      </c>
      <c r="B7" s="49">
        <f>[3]AUTO!F8</f>
        <v>39147</v>
      </c>
      <c r="C7" s="49">
        <f>[3]AUTO!K8</f>
        <v>0</v>
      </c>
      <c r="D7" s="49">
        <f>[3]AUTO!N8</f>
        <v>0</v>
      </c>
      <c r="E7" s="49">
        <f>[3]AUTO!S8</f>
        <v>0</v>
      </c>
      <c r="F7" s="49"/>
      <c r="G7" s="49">
        <f>[3]AUTO!AD8</f>
        <v>0</v>
      </c>
      <c r="H7" s="49">
        <f>[3]AUTO!AE8</f>
        <v>480</v>
      </c>
      <c r="I7" s="49">
        <f>[3]AUTO!AF8</f>
        <v>0</v>
      </c>
      <c r="J7" s="49">
        <f>[3]AUTO!AG8</f>
        <v>0</v>
      </c>
      <c r="K7" s="49">
        <f>[3]AUTO!AJ8</f>
        <v>0</v>
      </c>
      <c r="L7" s="49">
        <f>[3]AUTO!AM8</f>
        <v>0</v>
      </c>
      <c r="M7" s="49">
        <f>[3]AUTO!AQ8</f>
        <v>0</v>
      </c>
      <c r="N7" s="49">
        <f>[3]AUTO!AR8</f>
        <v>0</v>
      </c>
      <c r="O7" s="49">
        <f t="shared" si="0"/>
        <v>39627</v>
      </c>
    </row>
    <row r="8" spans="1:15" x14ac:dyDescent="0.2">
      <c r="A8" s="13" t="s">
        <v>132</v>
      </c>
      <c r="B8" s="49">
        <f>[3]AUTO!F9</f>
        <v>4929</v>
      </c>
      <c r="C8" s="49">
        <f>[3]AUTO!K9</f>
        <v>0</v>
      </c>
      <c r="D8" s="49">
        <f>[3]AUTO!N9</f>
        <v>0</v>
      </c>
      <c r="E8" s="49">
        <f>[3]AUTO!S9</f>
        <v>0</v>
      </c>
      <c r="F8" s="49"/>
      <c r="G8" s="49">
        <f>[3]AUTO!AD9</f>
        <v>0</v>
      </c>
      <c r="H8" s="49">
        <f>[3]AUTO!AE9</f>
        <v>0</v>
      </c>
      <c r="I8" s="49">
        <f>[3]AUTO!AF9</f>
        <v>0</v>
      </c>
      <c r="J8" s="49">
        <f>[3]AUTO!AG9</f>
        <v>0</v>
      </c>
      <c r="K8" s="49">
        <f>[3]AUTO!AJ9</f>
        <v>0</v>
      </c>
      <c r="L8" s="49">
        <f>[3]AUTO!AM9</f>
        <v>0</v>
      </c>
      <c r="M8" s="49">
        <f>[3]AUTO!AQ9</f>
        <v>0</v>
      </c>
      <c r="N8" s="49">
        <f>[3]AUTO!AR9</f>
        <v>0</v>
      </c>
      <c r="O8" s="49">
        <f t="shared" si="0"/>
        <v>4929</v>
      </c>
    </row>
    <row r="9" spans="1:15" x14ac:dyDescent="0.2">
      <c r="A9" s="13" t="s">
        <v>133</v>
      </c>
      <c r="B9" s="49">
        <f>[3]AUTO!F10</f>
        <v>340301</v>
      </c>
      <c r="C9" s="49">
        <f>[3]AUTO!K10</f>
        <v>0</v>
      </c>
      <c r="D9" s="49">
        <f>[3]AUTO!N10</f>
        <v>0</v>
      </c>
      <c r="E9" s="49">
        <f>[3]AUTO!S10</f>
        <v>0</v>
      </c>
      <c r="F9" s="49"/>
      <c r="G9" s="49">
        <f>[3]AUTO!AD10</f>
        <v>0</v>
      </c>
      <c r="H9" s="49">
        <f>[3]AUTO!AE10</f>
        <v>0</v>
      </c>
      <c r="I9" s="49">
        <f>[3]AUTO!AF10</f>
        <v>0</v>
      </c>
      <c r="J9" s="49">
        <f>[3]AUTO!AG10</f>
        <v>0</v>
      </c>
      <c r="K9" s="49">
        <f>[3]AUTO!AJ10</f>
        <v>0</v>
      </c>
      <c r="L9" s="49">
        <f>[3]AUTO!AM10</f>
        <v>0</v>
      </c>
      <c r="M9" s="49">
        <f>[3]AUTO!AQ10</f>
        <v>0</v>
      </c>
      <c r="N9" s="49">
        <f>[3]AUTO!AR10</f>
        <v>0</v>
      </c>
      <c r="O9" s="49">
        <f t="shared" si="0"/>
        <v>340301</v>
      </c>
    </row>
    <row r="10" spans="1:15" x14ac:dyDescent="0.2">
      <c r="A10" s="13" t="s">
        <v>134</v>
      </c>
      <c r="B10" s="49">
        <f>[3]AUTO!F11</f>
        <v>346573</v>
      </c>
      <c r="C10" s="49">
        <f>[3]AUTO!K11</f>
        <v>11644</v>
      </c>
      <c r="D10" s="49">
        <f>[3]AUTO!N11</f>
        <v>0</v>
      </c>
      <c r="E10" s="49">
        <f>[3]AUTO!S11</f>
        <v>32000</v>
      </c>
      <c r="F10" s="49"/>
      <c r="G10" s="49">
        <f>[3]AUTO!AD11</f>
        <v>0</v>
      </c>
      <c r="H10" s="49">
        <f>[3]AUTO!AE11</f>
        <v>0</v>
      </c>
      <c r="I10" s="49">
        <f>[3]AUTO!AF11</f>
        <v>0</v>
      </c>
      <c r="J10" s="49">
        <f>[3]AUTO!AG11</f>
        <v>0</v>
      </c>
      <c r="K10" s="49">
        <f>[3]AUTO!AJ11</f>
        <v>0</v>
      </c>
      <c r="L10" s="49">
        <f>[3]AUTO!AM11</f>
        <v>0</v>
      </c>
      <c r="M10" s="49">
        <f>[3]AUTO!AQ11</f>
        <v>0</v>
      </c>
      <c r="N10" s="49">
        <f>[3]AUTO!AR11</f>
        <v>0</v>
      </c>
      <c r="O10" s="49">
        <f t="shared" si="0"/>
        <v>390217</v>
      </c>
    </row>
    <row r="11" spans="1:15" x14ac:dyDescent="0.2">
      <c r="A11" s="13" t="s">
        <v>135</v>
      </c>
      <c r="B11" s="49">
        <f>[3]AUTO!F12</f>
        <v>383992</v>
      </c>
      <c r="C11" s="49">
        <f>[3]AUTO!K12</f>
        <v>0</v>
      </c>
      <c r="D11" s="49">
        <f>[3]AUTO!N12</f>
        <v>0</v>
      </c>
      <c r="E11" s="49">
        <f>[3]AUTO!S12</f>
        <v>0</v>
      </c>
      <c r="F11" s="49"/>
      <c r="G11" s="49">
        <f>[3]AUTO!AD12</f>
        <v>0</v>
      </c>
      <c r="H11" s="49">
        <f>[3]AUTO!AE12</f>
        <v>0</v>
      </c>
      <c r="I11" s="49">
        <f>[3]AUTO!AF12</f>
        <v>0</v>
      </c>
      <c r="J11" s="49">
        <f>[3]AUTO!AG12</f>
        <v>0</v>
      </c>
      <c r="K11" s="49">
        <f>[3]AUTO!AJ12</f>
        <v>0</v>
      </c>
      <c r="L11" s="49">
        <f>[3]AUTO!AM12</f>
        <v>0</v>
      </c>
      <c r="M11" s="49">
        <f>[3]AUTO!AQ12</f>
        <v>0</v>
      </c>
      <c r="N11" s="49">
        <f>[3]AUTO!AR12</f>
        <v>0</v>
      </c>
      <c r="O11" s="49">
        <f t="shared" si="0"/>
        <v>383992</v>
      </c>
    </row>
    <row r="12" spans="1:15" x14ac:dyDescent="0.2">
      <c r="A12" s="12" t="s">
        <v>136</v>
      </c>
      <c r="B12" s="49">
        <f t="shared" ref="B12:N12" si="1">+B13+B14</f>
        <v>24877879</v>
      </c>
      <c r="C12" s="49">
        <f t="shared" si="1"/>
        <v>52797</v>
      </c>
      <c r="D12" s="49">
        <f t="shared" si="1"/>
        <v>7173</v>
      </c>
      <c r="E12" s="49">
        <f t="shared" si="1"/>
        <v>409524</v>
      </c>
      <c r="F12" s="49"/>
      <c r="G12" s="49">
        <f t="shared" si="1"/>
        <v>0</v>
      </c>
      <c r="H12" s="49">
        <f t="shared" si="1"/>
        <v>0</v>
      </c>
      <c r="I12" s="49">
        <f t="shared" si="1"/>
        <v>0</v>
      </c>
      <c r="J12" s="49">
        <f t="shared" si="1"/>
        <v>0</v>
      </c>
      <c r="K12" s="49">
        <f t="shared" si="1"/>
        <v>0</v>
      </c>
      <c r="L12" s="49">
        <f t="shared" si="1"/>
        <v>0</v>
      </c>
      <c r="M12" s="49">
        <f t="shared" si="1"/>
        <v>0</v>
      </c>
      <c r="N12" s="49">
        <f t="shared" si="1"/>
        <v>0</v>
      </c>
      <c r="O12" s="49">
        <f>+O13+O14</f>
        <v>25347373</v>
      </c>
    </row>
    <row r="13" spans="1:15" hidden="1" x14ac:dyDescent="0.2">
      <c r="A13" s="12" t="s">
        <v>137</v>
      </c>
      <c r="B13" s="49">
        <f>[3]AUTO!F14</f>
        <v>39633</v>
      </c>
      <c r="C13" s="49">
        <f>[3]AUTO!K14</f>
        <v>52797</v>
      </c>
      <c r="D13" s="49">
        <f>[3]AUTO!N14</f>
        <v>7173</v>
      </c>
      <c r="E13" s="49">
        <f>[3]AUTO!S14</f>
        <v>409524</v>
      </c>
      <c r="F13" s="49"/>
      <c r="G13" s="49">
        <f>[3]AUTO!AD14</f>
        <v>0</v>
      </c>
      <c r="H13" s="49">
        <f>[3]AUTO!AE14</f>
        <v>0</v>
      </c>
      <c r="I13" s="49">
        <f>[3]AUTO!AF14</f>
        <v>0</v>
      </c>
      <c r="J13" s="49">
        <f>[3]AUTO!AG14</f>
        <v>0</v>
      </c>
      <c r="K13" s="49">
        <f>[3]AUTO!AJ14</f>
        <v>0</v>
      </c>
      <c r="L13" s="49">
        <f>[3]AUTO!AM14</f>
        <v>0</v>
      </c>
      <c r="M13" s="49">
        <f>[3]AUTO!AQ14</f>
        <v>0</v>
      </c>
      <c r="N13" s="49">
        <f>[3]AUTO!AR14</f>
        <v>0</v>
      </c>
      <c r="O13" s="49">
        <f t="shared" ref="O13:O19" si="2">SUM(B13:N13)</f>
        <v>509127</v>
      </c>
    </row>
    <row r="14" spans="1:15" hidden="1" x14ac:dyDescent="0.2">
      <c r="A14" s="12" t="s">
        <v>138</v>
      </c>
      <c r="B14" s="49">
        <f>[3]AUTO!F15</f>
        <v>24838246</v>
      </c>
      <c r="C14" s="49">
        <f>[3]AUTO!K15</f>
        <v>0</v>
      </c>
      <c r="D14" s="49">
        <f>[3]AUTO!N15</f>
        <v>0</v>
      </c>
      <c r="E14" s="49">
        <f>[3]AUTO!S15</f>
        <v>0</v>
      </c>
      <c r="F14" s="49"/>
      <c r="G14" s="49">
        <f>[3]AUTO!AD15</f>
        <v>0</v>
      </c>
      <c r="H14" s="49">
        <f>[3]AUTO!AE15</f>
        <v>0</v>
      </c>
      <c r="I14" s="49">
        <f>[3]AUTO!AF15</f>
        <v>0</v>
      </c>
      <c r="J14" s="49">
        <f>[3]AUTO!AG15</f>
        <v>0</v>
      </c>
      <c r="K14" s="49">
        <f>[3]AUTO!AJ15</f>
        <v>0</v>
      </c>
      <c r="L14" s="49">
        <f>[3]AUTO!AM15</f>
        <v>0</v>
      </c>
      <c r="M14" s="49">
        <f>[3]AUTO!AQ15</f>
        <v>0</v>
      </c>
      <c r="N14" s="49">
        <f>[3]AUTO!AR15</f>
        <v>0</v>
      </c>
      <c r="O14" s="49">
        <f t="shared" si="2"/>
        <v>24838246</v>
      </c>
    </row>
    <row r="15" spans="1:15" x14ac:dyDescent="0.2">
      <c r="A15" s="12" t="s">
        <v>139</v>
      </c>
      <c r="B15" s="49">
        <f>[3]AUTO!F16</f>
        <v>2785450</v>
      </c>
      <c r="C15" s="49">
        <f>[3]AUTO!K16</f>
        <v>0</v>
      </c>
      <c r="D15" s="49">
        <f>[3]AUTO!N16</f>
        <v>0</v>
      </c>
      <c r="E15" s="49">
        <f>[3]AUTO!S16</f>
        <v>0</v>
      </c>
      <c r="F15" s="49"/>
      <c r="G15" s="49">
        <f>[3]AUTO!AD16</f>
        <v>0</v>
      </c>
      <c r="H15" s="49">
        <f>[3]AUTO!AE16</f>
        <v>0</v>
      </c>
      <c r="I15" s="49">
        <f>[3]AUTO!AF16</f>
        <v>0</v>
      </c>
      <c r="J15" s="49">
        <f>[3]AUTO!AG16</f>
        <v>0</v>
      </c>
      <c r="K15" s="49">
        <f>[3]AUTO!AJ16</f>
        <v>0</v>
      </c>
      <c r="L15" s="49">
        <f>[3]AUTO!AM16</f>
        <v>0</v>
      </c>
      <c r="M15" s="49">
        <f>[3]AUTO!AQ16</f>
        <v>0</v>
      </c>
      <c r="N15" s="49">
        <f>[3]AUTO!AR16</f>
        <v>0</v>
      </c>
      <c r="O15" s="49">
        <f t="shared" si="2"/>
        <v>2785450</v>
      </c>
    </row>
    <row r="16" spans="1:15" x14ac:dyDescent="0.2">
      <c r="A16" s="12" t="s">
        <v>140</v>
      </c>
      <c r="B16" s="49">
        <f>[3]AUTO!F17</f>
        <v>35670</v>
      </c>
      <c r="C16" s="49">
        <f>[3]AUTO!K17</f>
        <v>0</v>
      </c>
      <c r="D16" s="49">
        <f>[3]AUTO!N17</f>
        <v>45258</v>
      </c>
      <c r="E16" s="49">
        <f>[3]AUTO!S17</f>
        <v>1497740</v>
      </c>
      <c r="F16" s="49"/>
      <c r="G16" s="49">
        <f>[3]AUTO!AD17</f>
        <v>0</v>
      </c>
      <c r="H16" s="49">
        <f>[3]AUTO!AE17</f>
        <v>0</v>
      </c>
      <c r="I16" s="49">
        <f>[3]AUTO!AF17</f>
        <v>0</v>
      </c>
      <c r="J16" s="49">
        <f>[3]AUTO!AG17</f>
        <v>0</v>
      </c>
      <c r="K16" s="49">
        <f>[3]AUTO!AJ17</f>
        <v>0</v>
      </c>
      <c r="L16" s="49">
        <f>[3]AUTO!AM17</f>
        <v>0</v>
      </c>
      <c r="M16" s="49">
        <f>[3]AUTO!AQ17</f>
        <v>0</v>
      </c>
      <c r="N16" s="49">
        <f>[3]AUTO!AR17</f>
        <v>0</v>
      </c>
      <c r="O16" s="49">
        <f t="shared" si="2"/>
        <v>1578668</v>
      </c>
    </row>
    <row r="17" spans="1:15" x14ac:dyDescent="0.2">
      <c r="A17" s="12" t="s">
        <v>141</v>
      </c>
      <c r="B17" s="49">
        <f>[3]AUTO!F18</f>
        <v>590669</v>
      </c>
      <c r="C17" s="49">
        <f>[3]AUTO!K18</f>
        <v>4517</v>
      </c>
      <c r="D17" s="49">
        <f>[3]AUTO!N18</f>
        <v>0</v>
      </c>
      <c r="E17" s="49">
        <f>[3]AUTO!S18</f>
        <v>44618</v>
      </c>
      <c r="F17" s="49"/>
      <c r="G17" s="49">
        <f>[3]AUTO!AD18</f>
        <v>0</v>
      </c>
      <c r="H17" s="49">
        <f>[3]AUTO!AE18</f>
        <v>0</v>
      </c>
      <c r="I17" s="49">
        <f>[3]AUTO!AF18</f>
        <v>0</v>
      </c>
      <c r="J17" s="49">
        <f>[3]AUTO!AG18</f>
        <v>0</v>
      </c>
      <c r="K17" s="49">
        <f>[3]AUTO!AJ18</f>
        <v>0</v>
      </c>
      <c r="L17" s="49">
        <f>[3]AUTO!AM18</f>
        <v>0</v>
      </c>
      <c r="M17" s="49">
        <f>[3]AUTO!AQ18</f>
        <v>0</v>
      </c>
      <c r="N17" s="49">
        <f>[3]AUTO!AR18</f>
        <v>0</v>
      </c>
      <c r="O17" s="49">
        <f t="shared" si="2"/>
        <v>639804</v>
      </c>
    </row>
    <row r="18" spans="1:15" x14ac:dyDescent="0.2">
      <c r="A18" s="12" t="s">
        <v>142</v>
      </c>
      <c r="B18" s="49">
        <f>[3]AUTO!F19</f>
        <v>549802</v>
      </c>
      <c r="C18" s="49">
        <f>[3]AUTO!K19</f>
        <v>0</v>
      </c>
      <c r="D18" s="49">
        <f>[3]AUTO!N19</f>
        <v>2965088</v>
      </c>
      <c r="E18" s="49">
        <f>[3]AUTO!S19</f>
        <v>730711</v>
      </c>
      <c r="F18" s="49"/>
      <c r="G18" s="49">
        <f>[3]AUTO!AD19</f>
        <v>0</v>
      </c>
      <c r="H18" s="49">
        <f>[3]AUTO!AE19</f>
        <v>0</v>
      </c>
      <c r="I18" s="49">
        <f>[3]AUTO!AF19</f>
        <v>0</v>
      </c>
      <c r="J18" s="49">
        <f>[3]AUTO!AG19</f>
        <v>0</v>
      </c>
      <c r="K18" s="49">
        <f>[3]AUTO!AJ19</f>
        <v>0</v>
      </c>
      <c r="L18" s="49">
        <f>[3]AUTO!AM19</f>
        <v>0</v>
      </c>
      <c r="M18" s="49">
        <f>[3]AUTO!AQ19</f>
        <v>0</v>
      </c>
      <c r="N18" s="49">
        <f>[3]AUTO!AR19</f>
        <v>0</v>
      </c>
      <c r="O18" s="49">
        <f t="shared" si="2"/>
        <v>4245601</v>
      </c>
    </row>
    <row r="19" spans="1:15" x14ac:dyDescent="0.2">
      <c r="A19" s="12" t="s">
        <v>143</v>
      </c>
      <c r="B19" s="49">
        <f>[3]AUTO!F20</f>
        <v>124232</v>
      </c>
      <c r="C19" s="49">
        <f>[3]AUTO!K20</f>
        <v>0</v>
      </c>
      <c r="D19" s="49">
        <f>[3]AUTO!N20</f>
        <v>0</v>
      </c>
      <c r="E19" s="49">
        <f>[3]AUTO!S20</f>
        <v>0</v>
      </c>
      <c r="F19" s="49"/>
      <c r="G19" s="49">
        <f>[3]AUTO!AD20</f>
        <v>0</v>
      </c>
      <c r="H19" s="49">
        <f>[3]AUTO!AE20</f>
        <v>0</v>
      </c>
      <c r="I19" s="49">
        <f>[3]AUTO!AF20</f>
        <v>0</v>
      </c>
      <c r="J19" s="49">
        <f>[3]AUTO!AG20</f>
        <v>0</v>
      </c>
      <c r="K19" s="49">
        <f>[3]AUTO!AJ20</f>
        <v>0</v>
      </c>
      <c r="L19" s="49">
        <f>[3]AUTO!AM20</f>
        <v>0</v>
      </c>
      <c r="M19" s="49">
        <f>[3]AUTO!AQ20</f>
        <v>0</v>
      </c>
      <c r="N19" s="49">
        <f>[3]AUTO!AR20</f>
        <v>0</v>
      </c>
      <c r="O19" s="49">
        <f t="shared" si="2"/>
        <v>124232</v>
      </c>
    </row>
    <row r="20" spans="1:15" ht="12.75" customHeight="1" x14ac:dyDescent="0.2">
      <c r="A20" s="12" t="s">
        <v>144</v>
      </c>
      <c r="B20" s="49">
        <f t="shared" ref="B20:N20" si="3">+B21+B22</f>
        <v>1772093</v>
      </c>
      <c r="C20" s="49">
        <f t="shared" si="3"/>
        <v>8000</v>
      </c>
      <c r="D20" s="49">
        <f t="shared" si="3"/>
        <v>244118</v>
      </c>
      <c r="E20" s="49">
        <f t="shared" si="3"/>
        <v>322426</v>
      </c>
      <c r="F20" s="49"/>
      <c r="G20" s="49">
        <f t="shared" si="3"/>
        <v>0</v>
      </c>
      <c r="H20" s="49">
        <f t="shared" si="3"/>
        <v>0</v>
      </c>
      <c r="I20" s="49">
        <f t="shared" si="3"/>
        <v>0</v>
      </c>
      <c r="J20" s="49">
        <f t="shared" si="3"/>
        <v>0</v>
      </c>
      <c r="K20" s="49">
        <f t="shared" si="3"/>
        <v>0</v>
      </c>
      <c r="L20" s="49">
        <f t="shared" si="3"/>
        <v>0</v>
      </c>
      <c r="M20" s="49">
        <f t="shared" si="3"/>
        <v>0</v>
      </c>
      <c r="N20" s="49">
        <f t="shared" si="3"/>
        <v>0</v>
      </c>
      <c r="O20" s="49">
        <f>+O21+O22</f>
        <v>2346637</v>
      </c>
    </row>
    <row r="21" spans="1:15" hidden="1" x14ac:dyDescent="0.2">
      <c r="A21" s="12" t="s">
        <v>137</v>
      </c>
      <c r="B21" s="49">
        <f>[3]AUTO!F22</f>
        <v>555888</v>
      </c>
      <c r="C21" s="49">
        <f>[3]AUTO!K22</f>
        <v>8000</v>
      </c>
      <c r="D21" s="49">
        <f>[3]AUTO!N22</f>
        <v>244118</v>
      </c>
      <c r="E21" s="49">
        <f>[3]AUTO!S22</f>
        <v>322426</v>
      </c>
      <c r="F21" s="49"/>
      <c r="G21" s="49">
        <f>[3]AUTO!AD22</f>
        <v>0</v>
      </c>
      <c r="H21" s="49">
        <f>[3]AUTO!AE22</f>
        <v>0</v>
      </c>
      <c r="I21" s="49">
        <f>[3]AUTO!AF22</f>
        <v>0</v>
      </c>
      <c r="J21" s="49">
        <f>[3]AUTO!AG22</f>
        <v>0</v>
      </c>
      <c r="K21" s="49">
        <f>[3]AUTO!AJ22</f>
        <v>0</v>
      </c>
      <c r="L21" s="49">
        <f>[3]AUTO!AM22</f>
        <v>0</v>
      </c>
      <c r="M21" s="49">
        <f>[3]AUTO!AQ22</f>
        <v>0</v>
      </c>
      <c r="N21" s="49">
        <f>[3]AUTO!AR22</f>
        <v>0</v>
      </c>
      <c r="O21" s="49">
        <f>SUM(B21:N21)</f>
        <v>1130432</v>
      </c>
    </row>
    <row r="22" spans="1:15" hidden="1" x14ac:dyDescent="0.2">
      <c r="A22" s="12" t="s">
        <v>138</v>
      </c>
      <c r="B22" s="49">
        <f>[3]AUTO!F23</f>
        <v>1216205</v>
      </c>
      <c r="C22" s="49">
        <f>[3]AUTO!K23</f>
        <v>0</v>
      </c>
      <c r="D22" s="49">
        <f>[3]AUTO!N23</f>
        <v>0</v>
      </c>
      <c r="E22" s="49">
        <f>[3]AUTO!S23</f>
        <v>0</v>
      </c>
      <c r="F22" s="49"/>
      <c r="G22" s="49">
        <f>[3]AUTO!AD23</f>
        <v>0</v>
      </c>
      <c r="H22" s="49">
        <f>[3]AUTO!AE23</f>
        <v>0</v>
      </c>
      <c r="I22" s="49">
        <f>[3]AUTO!AF23</f>
        <v>0</v>
      </c>
      <c r="J22" s="49">
        <f>[3]AUTO!AG23</f>
        <v>0</v>
      </c>
      <c r="K22" s="49">
        <f>[3]AUTO!AJ23</f>
        <v>0</v>
      </c>
      <c r="L22" s="49">
        <f>[3]AUTO!AM23</f>
        <v>0</v>
      </c>
      <c r="M22" s="49">
        <f>[3]AUTO!AQ23</f>
        <v>0</v>
      </c>
      <c r="N22" s="49">
        <f>[3]AUTO!AR23</f>
        <v>0</v>
      </c>
      <c r="O22" s="49">
        <f>SUM(B22:N22)</f>
        <v>1216205</v>
      </c>
    </row>
    <row r="23" spans="1:15" x14ac:dyDescent="0.2">
      <c r="A23" s="12" t="s">
        <v>145</v>
      </c>
      <c r="B23" s="49">
        <f>[3]AUTO!F24</f>
        <v>59122</v>
      </c>
      <c r="C23" s="49">
        <f>[3]AUTO!K24</f>
        <v>189753</v>
      </c>
      <c r="D23" s="49">
        <f>[3]AUTO!N24</f>
        <v>0</v>
      </c>
      <c r="E23" s="49">
        <f>[3]AUTO!S24</f>
        <v>0</v>
      </c>
      <c r="F23" s="49"/>
      <c r="G23" s="49">
        <f>[3]AUTO!AD24</f>
        <v>0</v>
      </c>
      <c r="H23" s="49">
        <f>[3]AUTO!AE24</f>
        <v>0</v>
      </c>
      <c r="I23" s="49">
        <f>[3]AUTO!AF24</f>
        <v>0</v>
      </c>
      <c r="J23" s="49">
        <f>[3]AUTO!AG24</f>
        <v>0</v>
      </c>
      <c r="K23" s="49">
        <f>[3]AUTO!AJ24</f>
        <v>0</v>
      </c>
      <c r="L23" s="49">
        <f>[3]AUTO!AM24</f>
        <v>0</v>
      </c>
      <c r="M23" s="49">
        <f>[3]AUTO!AQ24</f>
        <v>0</v>
      </c>
      <c r="N23" s="49">
        <f>[3]AUTO!AR24</f>
        <v>0</v>
      </c>
      <c r="O23" s="49">
        <f>SUM(B23:N23)</f>
        <v>248875</v>
      </c>
    </row>
    <row r="24" spans="1:15" x14ac:dyDescent="0.2">
      <c r="A24" s="12" t="s">
        <v>146</v>
      </c>
      <c r="B24" s="49">
        <f>[3]AUTO!F25</f>
        <v>518364</v>
      </c>
      <c r="C24" s="49">
        <f>[3]AUTO!K25</f>
        <v>13870</v>
      </c>
      <c r="D24" s="49">
        <f>[3]AUTO!N25</f>
        <v>0</v>
      </c>
      <c r="E24" s="49">
        <f>[3]AUTO!S25</f>
        <v>9000</v>
      </c>
      <c r="F24" s="49"/>
      <c r="G24" s="49">
        <f>[3]AUTO!AD25</f>
        <v>0</v>
      </c>
      <c r="H24" s="49">
        <f>[3]AUTO!AE25</f>
        <v>0</v>
      </c>
      <c r="I24" s="49">
        <f>[3]AUTO!AF25</f>
        <v>0</v>
      </c>
      <c r="J24" s="49">
        <f>[3]AUTO!AG25</f>
        <v>0</v>
      </c>
      <c r="K24" s="49">
        <f>[3]AUTO!AJ25</f>
        <v>0</v>
      </c>
      <c r="L24" s="49">
        <f>[3]AUTO!AM25</f>
        <v>0</v>
      </c>
      <c r="M24" s="49">
        <f>[3]AUTO!AQ25</f>
        <v>0</v>
      </c>
      <c r="N24" s="49">
        <f>[3]AUTO!AR25</f>
        <v>0</v>
      </c>
      <c r="O24" s="49">
        <f>SUM(B24:N24)</f>
        <v>541234</v>
      </c>
    </row>
    <row r="25" spans="1:15" x14ac:dyDescent="0.2">
      <c r="A25" s="12" t="s">
        <v>147</v>
      </c>
      <c r="B25" s="49">
        <f>[3]AUTO!F26</f>
        <v>589464</v>
      </c>
      <c r="C25" s="49">
        <f>[3]AUTO!K26</f>
        <v>0</v>
      </c>
      <c r="D25" s="49">
        <f>[3]AUTO!N26</f>
        <v>0</v>
      </c>
      <c r="E25" s="49">
        <f>[3]AUTO!S26</f>
        <v>449760</v>
      </c>
      <c r="F25" s="49"/>
      <c r="G25" s="49">
        <f>[3]AUTO!AD26</f>
        <v>0</v>
      </c>
      <c r="H25" s="49">
        <f>[3]AUTO!AE26</f>
        <v>0</v>
      </c>
      <c r="I25" s="49">
        <f>[3]AUTO!AF26</f>
        <v>0</v>
      </c>
      <c r="J25" s="49">
        <f>[3]AUTO!AG26</f>
        <v>0</v>
      </c>
      <c r="K25" s="49">
        <f>[3]AUTO!AJ26</f>
        <v>8755</v>
      </c>
      <c r="L25" s="49">
        <f>[3]AUTO!AM26</f>
        <v>0</v>
      </c>
      <c r="M25" s="49">
        <f>[3]AUTO!AQ26</f>
        <v>0</v>
      </c>
      <c r="N25" s="49">
        <f>[3]AUTO!AR26</f>
        <v>0</v>
      </c>
      <c r="O25" s="49">
        <f>SUM(B25:N25)</f>
        <v>1047979</v>
      </c>
    </row>
    <row r="26" spans="1:15" x14ac:dyDescent="0.2">
      <c r="A26" s="12" t="s">
        <v>148</v>
      </c>
      <c r="B26" s="49">
        <f t="shared" ref="B26:N26" si="4">+B27+B28</f>
        <v>214625</v>
      </c>
      <c r="C26" s="49">
        <f t="shared" si="4"/>
        <v>0</v>
      </c>
      <c r="D26" s="49">
        <f t="shared" si="4"/>
        <v>0</v>
      </c>
      <c r="E26" s="49">
        <f t="shared" si="4"/>
        <v>76578</v>
      </c>
      <c r="F26" s="49"/>
      <c r="G26" s="49">
        <f t="shared" si="4"/>
        <v>0</v>
      </c>
      <c r="H26" s="49">
        <f t="shared" si="4"/>
        <v>0</v>
      </c>
      <c r="I26" s="49">
        <f t="shared" si="4"/>
        <v>0</v>
      </c>
      <c r="J26" s="49">
        <f t="shared" si="4"/>
        <v>0</v>
      </c>
      <c r="K26" s="49">
        <f t="shared" si="4"/>
        <v>0</v>
      </c>
      <c r="L26" s="49">
        <f t="shared" si="4"/>
        <v>0</v>
      </c>
      <c r="M26" s="49">
        <f t="shared" si="4"/>
        <v>0</v>
      </c>
      <c r="N26" s="49">
        <f t="shared" si="4"/>
        <v>0</v>
      </c>
      <c r="O26" s="49">
        <f>+O27+O28</f>
        <v>291203</v>
      </c>
    </row>
    <row r="27" spans="1:15" hidden="1" x14ac:dyDescent="0.2">
      <c r="A27" s="12" t="s">
        <v>137</v>
      </c>
      <c r="B27" s="49">
        <f>[3]AUTO!F28</f>
        <v>214625</v>
      </c>
      <c r="C27" s="49">
        <f>[3]AUTO!K28</f>
        <v>0</v>
      </c>
      <c r="D27" s="49">
        <f>[3]AUTO!N28</f>
        <v>0</v>
      </c>
      <c r="E27" s="49">
        <f>[3]AUTO!S28</f>
        <v>76578</v>
      </c>
      <c r="F27" s="49"/>
      <c r="G27" s="49">
        <f>[3]AUTO!AD28</f>
        <v>0</v>
      </c>
      <c r="H27" s="49">
        <f>[3]AUTO!AE28</f>
        <v>0</v>
      </c>
      <c r="I27" s="49">
        <f>[3]AUTO!AF28</f>
        <v>0</v>
      </c>
      <c r="J27" s="49">
        <f>[3]AUTO!AG28</f>
        <v>0</v>
      </c>
      <c r="K27" s="49">
        <f>[3]AUTO!AJ28</f>
        <v>0</v>
      </c>
      <c r="L27" s="49">
        <f>[3]AUTO!AM28</f>
        <v>0</v>
      </c>
      <c r="M27" s="49">
        <f>[3]AUTO!AQ28</f>
        <v>0</v>
      </c>
      <c r="N27" s="49">
        <f>[3]AUTO!AR28</f>
        <v>0</v>
      </c>
      <c r="O27" s="49">
        <f>SUM(B27:N27)</f>
        <v>291203</v>
      </c>
    </row>
    <row r="28" spans="1:15" hidden="1" x14ac:dyDescent="0.2">
      <c r="A28" s="12" t="s">
        <v>138</v>
      </c>
      <c r="B28" s="49">
        <f>[3]AUTO!F29</f>
        <v>0</v>
      </c>
      <c r="C28" s="49">
        <f>[3]AUTO!K29</f>
        <v>0</v>
      </c>
      <c r="D28" s="49">
        <f>[3]AUTO!N29</f>
        <v>0</v>
      </c>
      <c r="E28" s="49">
        <f>[3]AUTO!S29</f>
        <v>0</v>
      </c>
      <c r="F28" s="49"/>
      <c r="G28" s="49">
        <f>[3]AUTO!AD29</f>
        <v>0</v>
      </c>
      <c r="H28" s="49">
        <f>[3]AUTO!AE29</f>
        <v>0</v>
      </c>
      <c r="I28" s="49">
        <f>[3]AUTO!AF29</f>
        <v>0</v>
      </c>
      <c r="J28" s="49">
        <f>[3]AUTO!AG29</f>
        <v>0</v>
      </c>
      <c r="K28" s="49">
        <f>[3]AUTO!AJ29</f>
        <v>0</v>
      </c>
      <c r="L28" s="49">
        <f>[3]AUTO!AM29</f>
        <v>0</v>
      </c>
      <c r="M28" s="49">
        <f>[3]AUTO!AQ29</f>
        <v>0</v>
      </c>
      <c r="N28" s="49">
        <f>[3]AUTO!AR29</f>
        <v>0</v>
      </c>
      <c r="O28" s="49">
        <f>SUM(B28:N28)</f>
        <v>0</v>
      </c>
    </row>
    <row r="29" spans="1:15" x14ac:dyDescent="0.2">
      <c r="A29" s="12" t="s">
        <v>149</v>
      </c>
      <c r="B29" s="49">
        <f>[3]AUTO!F30</f>
        <v>254955</v>
      </c>
      <c r="C29" s="49">
        <f>[3]AUTO!K30</f>
        <v>0</v>
      </c>
      <c r="D29" s="49">
        <f>[3]AUTO!N30</f>
        <v>260616</v>
      </c>
      <c r="E29" s="49">
        <f>[3]AUTO!S30</f>
        <v>0</v>
      </c>
      <c r="F29" s="49"/>
      <c r="G29" s="49">
        <f>[3]AUTO!AD30</f>
        <v>0</v>
      </c>
      <c r="H29" s="49">
        <f>[3]AUTO!AE30</f>
        <v>0</v>
      </c>
      <c r="I29" s="49">
        <f>[3]AUTO!AF30</f>
        <v>0</v>
      </c>
      <c r="J29" s="49">
        <f>[3]AUTO!AG30</f>
        <v>0</v>
      </c>
      <c r="K29" s="49">
        <f>[3]AUTO!AJ30</f>
        <v>696258</v>
      </c>
      <c r="L29" s="49">
        <f>[3]AUTO!AM30</f>
        <v>2942313</v>
      </c>
      <c r="M29" s="49">
        <f>[3]AUTO!AQ30</f>
        <v>0</v>
      </c>
      <c r="N29" s="49">
        <f>[3]AUTO!AR30</f>
        <v>0</v>
      </c>
      <c r="O29" s="49">
        <f>SUM(B29:N29)</f>
        <v>4154142</v>
      </c>
    </row>
    <row r="30" spans="1:15" x14ac:dyDescent="0.2">
      <c r="A30" s="12" t="s">
        <v>150</v>
      </c>
      <c r="B30" s="49">
        <f t="shared" ref="B30:N30" si="5">+B31+B32</f>
        <v>659835</v>
      </c>
      <c r="C30" s="49">
        <f t="shared" si="5"/>
        <v>35204</v>
      </c>
      <c r="D30" s="49">
        <f t="shared" si="5"/>
        <v>545</v>
      </c>
      <c r="E30" s="49">
        <f t="shared" si="5"/>
        <v>0</v>
      </c>
      <c r="F30" s="49">
        <f t="shared" si="5"/>
        <v>3012324</v>
      </c>
      <c r="G30" s="49">
        <f t="shared" si="5"/>
        <v>0</v>
      </c>
      <c r="H30" s="49">
        <f t="shared" si="5"/>
        <v>0</v>
      </c>
      <c r="I30" s="49">
        <f t="shared" si="5"/>
        <v>0</v>
      </c>
      <c r="J30" s="49">
        <f t="shared" si="5"/>
        <v>0</v>
      </c>
      <c r="K30" s="49">
        <f t="shared" si="5"/>
        <v>0</v>
      </c>
      <c r="L30" s="49">
        <f t="shared" si="5"/>
        <v>0</v>
      </c>
      <c r="M30" s="49">
        <f t="shared" si="5"/>
        <v>0</v>
      </c>
      <c r="N30" s="49">
        <f t="shared" si="5"/>
        <v>0</v>
      </c>
      <c r="O30" s="49">
        <f>+O31+O32</f>
        <v>3707908</v>
      </c>
    </row>
    <row r="31" spans="1:15" hidden="1" x14ac:dyDescent="0.2">
      <c r="A31" s="12" t="s">
        <v>137</v>
      </c>
      <c r="B31" s="49">
        <f>[3]AUTO!F32</f>
        <v>113996</v>
      </c>
      <c r="C31" s="49">
        <f>[3]AUTO!K32</f>
        <v>35204</v>
      </c>
      <c r="D31" s="49">
        <f>[3]AUTO!N32</f>
        <v>545</v>
      </c>
      <c r="E31" s="49">
        <f>[3]AUTO!S32</f>
        <v>0</v>
      </c>
      <c r="F31" s="49">
        <f>[3]AUTO!W32</f>
        <v>3012324</v>
      </c>
      <c r="G31" s="49">
        <f>[3]AUTO!AD32</f>
        <v>0</v>
      </c>
      <c r="H31" s="49">
        <f>[3]AUTO!AE32</f>
        <v>0</v>
      </c>
      <c r="I31" s="49">
        <f>[3]AUTO!AF32</f>
        <v>0</v>
      </c>
      <c r="J31" s="49">
        <f>[3]AUTO!AG32</f>
        <v>0</v>
      </c>
      <c r="K31" s="49">
        <f>[3]AUTO!AJ32</f>
        <v>0</v>
      </c>
      <c r="L31" s="49">
        <f>[3]AUTO!AM32</f>
        <v>0</v>
      </c>
      <c r="M31" s="49">
        <f>[3]AUTO!AQ32</f>
        <v>0</v>
      </c>
      <c r="N31" s="49">
        <f>[3]AUTO!AR32</f>
        <v>0</v>
      </c>
      <c r="O31" s="49">
        <f t="shared" ref="O31:O47" si="6">SUM(B31:N31)</f>
        <v>3162069</v>
      </c>
    </row>
    <row r="32" spans="1:15" hidden="1" x14ac:dyDescent="0.2">
      <c r="A32" s="12" t="s">
        <v>138</v>
      </c>
      <c r="B32" s="49">
        <f>[3]AUTO!F33</f>
        <v>545839</v>
      </c>
      <c r="C32" s="49">
        <f>[3]AUTO!K33</f>
        <v>0</v>
      </c>
      <c r="D32" s="49">
        <f>[3]AUTO!N33</f>
        <v>0</v>
      </c>
      <c r="E32" s="49">
        <f>[3]AUTO!S33</f>
        <v>0</v>
      </c>
      <c r="F32" s="49">
        <f>[3]AUTO!W33</f>
        <v>0</v>
      </c>
      <c r="G32" s="49">
        <f>[3]AUTO!AD33</f>
        <v>0</v>
      </c>
      <c r="H32" s="49">
        <f>[3]AUTO!AE33</f>
        <v>0</v>
      </c>
      <c r="I32" s="49">
        <f>[3]AUTO!AF33</f>
        <v>0</v>
      </c>
      <c r="J32" s="49">
        <f>[3]AUTO!AG33</f>
        <v>0</v>
      </c>
      <c r="K32" s="49">
        <f>[3]AUTO!AJ33</f>
        <v>0</v>
      </c>
      <c r="L32" s="49">
        <f>[3]AUTO!AM33</f>
        <v>0</v>
      </c>
      <c r="M32" s="49">
        <f>[3]AUTO!AQ33</f>
        <v>0</v>
      </c>
      <c r="N32" s="49">
        <f>[3]AUTO!AR33</f>
        <v>0</v>
      </c>
      <c r="O32" s="49">
        <f t="shared" si="6"/>
        <v>545839</v>
      </c>
    </row>
    <row r="33" spans="1:15" x14ac:dyDescent="0.2">
      <c r="A33" s="12" t="s">
        <v>151</v>
      </c>
      <c r="B33" s="49">
        <f>[3]AUTO!F34</f>
        <v>188069</v>
      </c>
      <c r="C33" s="49">
        <f>[3]AUTO!K34</f>
        <v>1830</v>
      </c>
      <c r="D33" s="49">
        <f>[3]AUTO!N34</f>
        <v>1648</v>
      </c>
      <c r="E33" s="49">
        <f>[3]AUTO!S34</f>
        <v>0</v>
      </c>
      <c r="F33" s="49"/>
      <c r="G33" s="49">
        <f>[3]AUTO!AD34</f>
        <v>0</v>
      </c>
      <c r="H33" s="49">
        <f>[3]AUTO!AE34</f>
        <v>0</v>
      </c>
      <c r="I33" s="49">
        <f>[3]AUTO!AF34</f>
        <v>0</v>
      </c>
      <c r="J33" s="49">
        <f>[3]AUTO!AG34</f>
        <v>0</v>
      </c>
      <c r="K33" s="49">
        <f>[3]AUTO!AJ34</f>
        <v>0</v>
      </c>
      <c r="L33" s="49">
        <f>[3]AUTO!AM34</f>
        <v>0</v>
      </c>
      <c r="M33" s="49">
        <f>[3]AUTO!AQ34</f>
        <v>0</v>
      </c>
      <c r="N33" s="49">
        <f>[3]AUTO!AR34</f>
        <v>0</v>
      </c>
      <c r="O33" s="49">
        <f t="shared" si="6"/>
        <v>191547</v>
      </c>
    </row>
    <row r="34" spans="1:15" x14ac:dyDescent="0.2">
      <c r="A34" s="12" t="s">
        <v>152</v>
      </c>
      <c r="B34" s="49">
        <f>[3]AUTO!F35</f>
        <v>103923</v>
      </c>
      <c r="C34" s="49">
        <f>[3]AUTO!K35</f>
        <v>183789</v>
      </c>
      <c r="D34" s="49">
        <f>[3]AUTO!N35</f>
        <v>23410</v>
      </c>
      <c r="E34" s="49">
        <f>[3]AUTO!S35</f>
        <v>0</v>
      </c>
      <c r="F34" s="49"/>
      <c r="G34" s="49">
        <f>[3]AUTO!AD35</f>
        <v>0</v>
      </c>
      <c r="H34" s="49">
        <f>[3]AUTO!AE35</f>
        <v>0</v>
      </c>
      <c r="I34" s="49">
        <f>[3]AUTO!AF35</f>
        <v>0</v>
      </c>
      <c r="J34" s="49">
        <f>[3]AUTO!AG35</f>
        <v>0</v>
      </c>
      <c r="K34" s="49">
        <f>[3]AUTO!AJ35</f>
        <v>0</v>
      </c>
      <c r="L34" s="49">
        <f>[3]AUTO!AM35</f>
        <v>0</v>
      </c>
      <c r="M34" s="49">
        <f>[3]AUTO!AQ35</f>
        <v>0</v>
      </c>
      <c r="N34" s="49">
        <f>[3]AUTO!AR35</f>
        <v>0</v>
      </c>
      <c r="O34" s="49">
        <f t="shared" si="6"/>
        <v>311122</v>
      </c>
    </row>
    <row r="35" spans="1:15" x14ac:dyDescent="0.2">
      <c r="A35" s="12" t="s">
        <v>153</v>
      </c>
      <c r="B35" s="49">
        <f>[3]AUTO!F36</f>
        <v>30497</v>
      </c>
      <c r="C35" s="49">
        <f>[3]AUTO!K36</f>
        <v>0</v>
      </c>
      <c r="D35" s="49">
        <f>[3]AUTO!N36</f>
        <v>0</v>
      </c>
      <c r="E35" s="49">
        <f>[3]AUTO!S36</f>
        <v>0</v>
      </c>
      <c r="F35" s="49"/>
      <c r="G35" s="49">
        <f>[3]AUTO!AD36</f>
        <v>0</v>
      </c>
      <c r="H35" s="49">
        <f>[3]AUTO!AE36</f>
        <v>0</v>
      </c>
      <c r="I35" s="49">
        <f>[3]AUTO!AF36</f>
        <v>0</v>
      </c>
      <c r="J35" s="49">
        <f>[3]AUTO!AG36</f>
        <v>0</v>
      </c>
      <c r="K35" s="49">
        <f>[3]AUTO!AJ36</f>
        <v>0</v>
      </c>
      <c r="L35" s="49">
        <f>[3]AUTO!AM36</f>
        <v>0</v>
      </c>
      <c r="M35" s="49">
        <f>[3]AUTO!AQ36</f>
        <v>0</v>
      </c>
      <c r="N35" s="49">
        <f>[3]AUTO!AR36</f>
        <v>0</v>
      </c>
      <c r="O35" s="49">
        <f t="shared" si="6"/>
        <v>30497</v>
      </c>
    </row>
    <row r="36" spans="1:15" x14ac:dyDescent="0.2">
      <c r="A36" s="12" t="s">
        <v>154</v>
      </c>
      <c r="B36" s="49">
        <f>[3]AUTO!F37</f>
        <v>125584</v>
      </c>
      <c r="C36" s="49">
        <f>[3]AUTO!K37</f>
        <v>0</v>
      </c>
      <c r="D36" s="49">
        <f>[3]AUTO!N37</f>
        <v>0</v>
      </c>
      <c r="E36" s="49">
        <f>[3]AUTO!S37</f>
        <v>21321</v>
      </c>
      <c r="F36" s="49"/>
      <c r="G36" s="49">
        <f>[3]AUTO!AD37</f>
        <v>0</v>
      </c>
      <c r="H36" s="49">
        <f>[3]AUTO!AE37</f>
        <v>0</v>
      </c>
      <c r="I36" s="49">
        <f>[3]AUTO!AF37</f>
        <v>0</v>
      </c>
      <c r="J36" s="49">
        <f>[3]AUTO!AG37</f>
        <v>0</v>
      </c>
      <c r="K36" s="49">
        <f>[3]AUTO!AJ37</f>
        <v>0</v>
      </c>
      <c r="L36" s="49">
        <f>[3]AUTO!AM37</f>
        <v>0</v>
      </c>
      <c r="M36" s="49">
        <f>[3]AUTO!AQ37</f>
        <v>0</v>
      </c>
      <c r="N36" s="49">
        <f>[3]AUTO!AR37</f>
        <v>0</v>
      </c>
      <c r="O36" s="49">
        <f t="shared" si="6"/>
        <v>146905</v>
      </c>
    </row>
    <row r="37" spans="1:15" x14ac:dyDescent="0.2">
      <c r="A37" s="12" t="s">
        <v>155</v>
      </c>
      <c r="B37" s="49">
        <f>[3]AUTO!F38</f>
        <v>160266</v>
      </c>
      <c r="C37" s="49">
        <f>[3]AUTO!K38</f>
        <v>0</v>
      </c>
      <c r="D37" s="49">
        <f>[3]AUTO!N38</f>
        <v>885200</v>
      </c>
      <c r="E37" s="49">
        <f>[3]AUTO!S38</f>
        <v>1279483</v>
      </c>
      <c r="F37" s="49">
        <f>[3]AUTO!W38</f>
        <v>0</v>
      </c>
      <c r="G37" s="49">
        <f>[3]AUTO!AD38</f>
        <v>0</v>
      </c>
      <c r="H37" s="49">
        <f>[3]AUTO!AE38</f>
        <v>0</v>
      </c>
      <c r="I37" s="49">
        <f>[3]AUTO!AF38</f>
        <v>0</v>
      </c>
      <c r="J37" s="49">
        <f>[3]AUTO!AG38</f>
        <v>0</v>
      </c>
      <c r="K37" s="49">
        <f>[3]AUTO!AJ38</f>
        <v>0</v>
      </c>
      <c r="L37" s="49">
        <f>[3]AUTO!AM38</f>
        <v>0</v>
      </c>
      <c r="M37" s="49">
        <f>[3]AUTO!AQ38</f>
        <v>0</v>
      </c>
      <c r="N37" s="49">
        <f>[3]AUTO!AR38</f>
        <v>0</v>
      </c>
      <c r="O37" s="49">
        <f t="shared" si="6"/>
        <v>2324949</v>
      </c>
    </row>
    <row r="38" spans="1:15" x14ac:dyDescent="0.2">
      <c r="A38" s="12" t="s">
        <v>156</v>
      </c>
      <c r="B38" s="49">
        <f>[3]AUTO!F39</f>
        <v>149251</v>
      </c>
      <c r="C38" s="49">
        <f>[3]AUTO!K39</f>
        <v>47119</v>
      </c>
      <c r="D38" s="49">
        <f>[3]AUTO!N39</f>
        <v>0</v>
      </c>
      <c r="E38" s="49">
        <f>[3]AUTO!S39</f>
        <v>13560</v>
      </c>
      <c r="F38" s="49"/>
      <c r="G38" s="49">
        <f>[3]AUTO!AD39</f>
        <v>0</v>
      </c>
      <c r="H38" s="49">
        <f>[3]AUTO!AE39</f>
        <v>0</v>
      </c>
      <c r="I38" s="49">
        <f>[3]AUTO!AF39</f>
        <v>0</v>
      </c>
      <c r="J38" s="49">
        <f>[3]AUTO!AG39</f>
        <v>0</v>
      </c>
      <c r="K38" s="49">
        <f>[3]AUTO!AJ39</f>
        <v>0</v>
      </c>
      <c r="L38" s="49">
        <f>[3]AUTO!AM39</f>
        <v>0</v>
      </c>
      <c r="M38" s="49">
        <f>[3]AUTO!AQ39</f>
        <v>0</v>
      </c>
      <c r="N38" s="49">
        <f>[3]AUTO!AR39</f>
        <v>0</v>
      </c>
      <c r="O38" s="49">
        <f t="shared" si="6"/>
        <v>209930</v>
      </c>
    </row>
    <row r="39" spans="1:15" x14ac:dyDescent="0.2">
      <c r="A39" s="12" t="s">
        <v>157</v>
      </c>
      <c r="B39" s="49">
        <f>[3]AUTO!F40</f>
        <v>50608</v>
      </c>
      <c r="C39" s="49">
        <f>[3]AUTO!K40</f>
        <v>0</v>
      </c>
      <c r="D39" s="49">
        <f>[3]AUTO!N40</f>
        <v>0</v>
      </c>
      <c r="E39" s="49">
        <f>[3]AUTO!S40</f>
        <v>0</v>
      </c>
      <c r="F39" s="49"/>
      <c r="G39" s="49">
        <f>[3]AUTO!AD40</f>
        <v>0</v>
      </c>
      <c r="H39" s="49">
        <f>[3]AUTO!AE40</f>
        <v>0</v>
      </c>
      <c r="I39" s="49">
        <f>[3]AUTO!AF40</f>
        <v>0</v>
      </c>
      <c r="J39" s="49">
        <f>[3]AUTO!AG40</f>
        <v>0</v>
      </c>
      <c r="K39" s="49">
        <f>[3]AUTO!AJ40</f>
        <v>0</v>
      </c>
      <c r="L39" s="49">
        <f>[3]AUTO!AM40</f>
        <v>0</v>
      </c>
      <c r="M39" s="49">
        <f>[3]AUTO!AQ40</f>
        <v>0</v>
      </c>
      <c r="N39" s="49">
        <f>[3]AUTO!AR40</f>
        <v>0</v>
      </c>
      <c r="O39" s="49">
        <f t="shared" si="6"/>
        <v>50608</v>
      </c>
    </row>
    <row r="40" spans="1:15" x14ac:dyDescent="0.2">
      <c r="A40" s="12" t="s">
        <v>158</v>
      </c>
      <c r="B40" s="49">
        <f>[3]AUTO!F41</f>
        <v>237036</v>
      </c>
      <c r="C40" s="49">
        <f>[3]AUTO!K41</f>
        <v>0</v>
      </c>
      <c r="D40" s="49">
        <f>[3]AUTO!N41</f>
        <v>0</v>
      </c>
      <c r="E40" s="49">
        <f>[3]AUTO!S41</f>
        <v>0</v>
      </c>
      <c r="F40" s="49"/>
      <c r="G40" s="49">
        <f>[3]AUTO!AD41</f>
        <v>0</v>
      </c>
      <c r="H40" s="49">
        <f>[3]AUTO!AE41</f>
        <v>0</v>
      </c>
      <c r="I40" s="49">
        <f>[3]AUTO!AF41</f>
        <v>0</v>
      </c>
      <c r="J40" s="49">
        <f>[3]AUTO!AG41</f>
        <v>0</v>
      </c>
      <c r="K40" s="49">
        <f>[3]AUTO!AJ41</f>
        <v>0</v>
      </c>
      <c r="L40" s="49">
        <f>[3]AUTO!AM41</f>
        <v>0</v>
      </c>
      <c r="M40" s="49">
        <f>[3]AUTO!AQ41</f>
        <v>0</v>
      </c>
      <c r="N40" s="49">
        <f>[3]AUTO!AR41</f>
        <v>0</v>
      </c>
      <c r="O40" s="49">
        <f t="shared" si="6"/>
        <v>237036</v>
      </c>
    </row>
    <row r="41" spans="1:15" hidden="1" x14ac:dyDescent="0.2">
      <c r="A41" s="12" t="s">
        <v>159</v>
      </c>
      <c r="B41" s="49">
        <f>[3]AUTO!F42</f>
        <v>0</v>
      </c>
      <c r="C41" s="49">
        <f>[3]AUTO!K42</f>
        <v>0</v>
      </c>
      <c r="D41" s="49">
        <f>[3]AUTO!N42</f>
        <v>0</v>
      </c>
      <c r="E41" s="49">
        <f>[3]AUTO!S42</f>
        <v>0</v>
      </c>
      <c r="F41" s="49"/>
      <c r="G41" s="49">
        <f>[3]AUTO!AD42</f>
        <v>0</v>
      </c>
      <c r="H41" s="49">
        <f>[3]AUTO!AE42</f>
        <v>0</v>
      </c>
      <c r="I41" s="49">
        <f>[3]AUTO!AF42</f>
        <v>0</v>
      </c>
      <c r="J41" s="49">
        <f>[3]AUTO!AG42</f>
        <v>0</v>
      </c>
      <c r="K41" s="49">
        <f>[3]AUTO!AJ42</f>
        <v>0</v>
      </c>
      <c r="L41" s="49">
        <f>[3]AUTO!AM42</f>
        <v>0</v>
      </c>
      <c r="M41" s="49">
        <f>[3]AUTO!AQ42</f>
        <v>0</v>
      </c>
      <c r="N41" s="49">
        <f>[3]AUTO!AR42</f>
        <v>0</v>
      </c>
      <c r="O41" s="49">
        <f t="shared" si="6"/>
        <v>0</v>
      </c>
    </row>
    <row r="42" spans="1:15" ht="12.95" customHeight="1" x14ac:dyDescent="0.2">
      <c r="A42" s="12" t="s">
        <v>160</v>
      </c>
      <c r="B42" s="49">
        <f>[3]AUTO!F43</f>
        <v>917263</v>
      </c>
      <c r="C42" s="49">
        <f>[3]AUTO!K43</f>
        <v>0</v>
      </c>
      <c r="D42" s="49">
        <f>[3]AUTO!N43</f>
        <v>0</v>
      </c>
      <c r="E42" s="49">
        <f>[3]AUTO!S43</f>
        <v>0</v>
      </c>
      <c r="F42" s="49"/>
      <c r="G42" s="49">
        <f>[3]AUTO!AD43</f>
        <v>0</v>
      </c>
      <c r="H42" s="49">
        <f>[3]AUTO!AE43</f>
        <v>0</v>
      </c>
      <c r="I42" s="49">
        <f>[3]AUTO!AF43</f>
        <v>0</v>
      </c>
      <c r="J42" s="49">
        <f>[3]AUTO!AG43</f>
        <v>0</v>
      </c>
      <c r="K42" s="49">
        <f>[3]AUTO!AJ43</f>
        <v>0</v>
      </c>
      <c r="L42" s="49">
        <f>[3]AUTO!AM43</f>
        <v>0</v>
      </c>
      <c r="M42" s="49">
        <f>[3]AUTO!AQ43</f>
        <v>0</v>
      </c>
      <c r="N42" s="49">
        <f>[3]AUTO!AR43</f>
        <v>0</v>
      </c>
      <c r="O42" s="49">
        <f t="shared" si="6"/>
        <v>917263</v>
      </c>
    </row>
    <row r="43" spans="1:15" ht="12.95" customHeight="1" x14ac:dyDescent="0.2">
      <c r="A43" s="12" t="s">
        <v>161</v>
      </c>
      <c r="B43" s="49">
        <f>[3]AUTO!F44</f>
        <v>87114</v>
      </c>
      <c r="C43" s="49">
        <f>[3]AUTO!K44</f>
        <v>0</v>
      </c>
      <c r="D43" s="49">
        <f>[3]AUTO!N44</f>
        <v>0</v>
      </c>
      <c r="E43" s="49">
        <f>[3]AUTO!S44</f>
        <v>0</v>
      </c>
      <c r="F43" s="49"/>
      <c r="G43" s="49">
        <f>[3]AUTO!AD44</f>
        <v>0</v>
      </c>
      <c r="H43" s="49">
        <f>[3]AUTO!AE44</f>
        <v>0</v>
      </c>
      <c r="I43" s="49">
        <f>[3]AUTO!AF44</f>
        <v>0</v>
      </c>
      <c r="J43" s="49">
        <f>[3]AUTO!AG44</f>
        <v>0</v>
      </c>
      <c r="K43" s="49">
        <f>[3]AUTO!AJ44</f>
        <v>0</v>
      </c>
      <c r="L43" s="49">
        <f>[3]AUTO!AM44</f>
        <v>0</v>
      </c>
      <c r="M43" s="49">
        <f>[3]AUTO!AQ44</f>
        <v>0</v>
      </c>
      <c r="N43" s="49">
        <f>[3]AUTO!AR44</f>
        <v>0</v>
      </c>
      <c r="O43" s="49">
        <f t="shared" si="6"/>
        <v>87114</v>
      </c>
    </row>
    <row r="44" spans="1:15" ht="12.95" customHeight="1" x14ac:dyDescent="0.2">
      <c r="A44" s="12" t="s">
        <v>162</v>
      </c>
      <c r="B44" s="49">
        <f>[3]AUTO!F45</f>
        <v>842252</v>
      </c>
      <c r="C44" s="49">
        <f>[3]AUTO!K45</f>
        <v>0</v>
      </c>
      <c r="D44" s="49">
        <f>[3]AUTO!N45</f>
        <v>0</v>
      </c>
      <c r="E44" s="49">
        <f>[3]AUTO!S45</f>
        <v>0</v>
      </c>
      <c r="F44" s="49"/>
      <c r="G44" s="49">
        <f>[3]AUTO!AD45</f>
        <v>0</v>
      </c>
      <c r="H44" s="49">
        <f>[3]AUTO!AE45</f>
        <v>0</v>
      </c>
      <c r="I44" s="49">
        <f>[3]AUTO!AF45</f>
        <v>0</v>
      </c>
      <c r="J44" s="49">
        <f>[3]AUTO!AG45</f>
        <v>0</v>
      </c>
      <c r="K44" s="49">
        <f>[3]AUTO!AJ45</f>
        <v>0</v>
      </c>
      <c r="L44" s="49">
        <f>[3]AUTO!AM45</f>
        <v>0</v>
      </c>
      <c r="M44" s="49">
        <f>[3]AUTO!AQ45</f>
        <v>0</v>
      </c>
      <c r="N44" s="49">
        <f>[3]AUTO!AR45</f>
        <v>0</v>
      </c>
      <c r="O44" s="49">
        <f t="shared" si="6"/>
        <v>842252</v>
      </c>
    </row>
    <row r="45" spans="1:15" ht="12.95" customHeight="1" x14ac:dyDescent="0.2">
      <c r="A45" s="12" t="s">
        <v>163</v>
      </c>
      <c r="B45" s="49">
        <f>[3]AUTO!F46</f>
        <v>204531</v>
      </c>
      <c r="C45" s="49">
        <f>[3]AUTO!K46</f>
        <v>0</v>
      </c>
      <c r="D45" s="49">
        <f>[3]AUTO!N46</f>
        <v>0</v>
      </c>
      <c r="E45" s="49">
        <f>[3]AUTO!S46</f>
        <v>0</v>
      </c>
      <c r="F45" s="49"/>
      <c r="G45" s="49">
        <f>[3]AUTO!AD46</f>
        <v>0</v>
      </c>
      <c r="H45" s="49">
        <f>[3]AUTO!AE46</f>
        <v>0</v>
      </c>
      <c r="I45" s="49">
        <f>[3]AUTO!AF46</f>
        <v>0</v>
      </c>
      <c r="J45" s="49">
        <f>[3]AUTO!AG46</f>
        <v>0</v>
      </c>
      <c r="K45" s="49">
        <f>[3]AUTO!AJ46</f>
        <v>0</v>
      </c>
      <c r="L45" s="49">
        <f>[3]AUTO!AM46</f>
        <v>0</v>
      </c>
      <c r="M45" s="49">
        <f>[3]AUTO!AQ46</f>
        <v>0</v>
      </c>
      <c r="N45" s="49">
        <f>[3]AUTO!AR46</f>
        <v>0</v>
      </c>
      <c r="O45" s="49">
        <f t="shared" si="6"/>
        <v>204531</v>
      </c>
    </row>
    <row r="46" spans="1:15" ht="12.95" customHeight="1" x14ac:dyDescent="0.2">
      <c r="A46" s="12" t="s">
        <v>164</v>
      </c>
      <c r="B46" s="49">
        <f>[3]AUTO!F47</f>
        <v>77469</v>
      </c>
      <c r="C46" s="49">
        <f>[3]AUTO!K47</f>
        <v>0</v>
      </c>
      <c r="D46" s="49">
        <f>[3]AUTO!N47</f>
        <v>0</v>
      </c>
      <c r="E46" s="49">
        <f>[3]AUTO!S47</f>
        <v>0</v>
      </c>
      <c r="F46" s="49"/>
      <c r="G46" s="49">
        <f>[3]AUTO!AD47</f>
        <v>0</v>
      </c>
      <c r="H46" s="49">
        <f>[3]AUTO!AE47</f>
        <v>0</v>
      </c>
      <c r="I46" s="49">
        <f>[3]AUTO!AF47</f>
        <v>0</v>
      </c>
      <c r="J46" s="49">
        <f>[3]AUTO!AG47</f>
        <v>0</v>
      </c>
      <c r="K46" s="49">
        <f>[3]AUTO!AJ47</f>
        <v>0</v>
      </c>
      <c r="L46" s="49">
        <f>[3]AUTO!AM47</f>
        <v>0</v>
      </c>
      <c r="M46" s="49">
        <f>[3]AUTO!AQ47</f>
        <v>0</v>
      </c>
      <c r="N46" s="49">
        <f>[3]AUTO!AR47</f>
        <v>0</v>
      </c>
      <c r="O46" s="49">
        <f t="shared" si="6"/>
        <v>77469</v>
      </c>
    </row>
    <row r="47" spans="1:15" ht="12.95" customHeight="1" x14ac:dyDescent="0.2">
      <c r="A47" s="12" t="s">
        <v>165</v>
      </c>
      <c r="B47" s="49">
        <f>[3]AUTO!F48</f>
        <v>24478</v>
      </c>
      <c r="C47" s="49">
        <f>[3]AUTO!K48</f>
        <v>0</v>
      </c>
      <c r="D47" s="49">
        <f>[3]AUTO!N48</f>
        <v>0</v>
      </c>
      <c r="E47" s="49">
        <f>[3]AUTO!S48</f>
        <v>0</v>
      </c>
      <c r="F47" s="49"/>
      <c r="G47" s="49">
        <f>[3]AUTO!AD48</f>
        <v>0</v>
      </c>
      <c r="H47" s="49">
        <f>[3]AUTO!AE48</f>
        <v>0</v>
      </c>
      <c r="I47" s="49">
        <f>[3]AUTO!AF48</f>
        <v>0</v>
      </c>
      <c r="J47" s="49">
        <f>[3]AUTO!AG48</f>
        <v>0</v>
      </c>
      <c r="K47" s="49">
        <f>[3]AUTO!AJ48</f>
        <v>0</v>
      </c>
      <c r="L47" s="49">
        <f>[3]AUTO!AM48</f>
        <v>0</v>
      </c>
      <c r="M47" s="49">
        <f>[3]AUTO!AQ48</f>
        <v>0</v>
      </c>
      <c r="N47" s="49">
        <f>[3]AUTO!AR48</f>
        <v>0</v>
      </c>
      <c r="O47" s="49">
        <f t="shared" si="6"/>
        <v>24478</v>
      </c>
    </row>
    <row r="48" spans="1:15" ht="12.95" hidden="1" customHeight="1" x14ac:dyDescent="0.2">
      <c r="A48" s="12"/>
      <c r="B48" s="49"/>
      <c r="C48" s="49"/>
      <c r="D48" s="49"/>
      <c r="E48" s="49"/>
      <c r="F48" s="49"/>
      <c r="G48" s="49"/>
      <c r="H48" s="49"/>
      <c r="I48" s="49"/>
      <c r="J48" s="49"/>
      <c r="K48" s="49"/>
      <c r="L48" s="49"/>
      <c r="M48" s="49"/>
      <c r="N48" s="49"/>
      <c r="O48" s="49"/>
    </row>
    <row r="49" spans="1:15" ht="12.95" customHeight="1" x14ac:dyDescent="0.2">
      <c r="A49" s="12" t="s">
        <v>166</v>
      </c>
      <c r="B49" s="54">
        <f>SUM(B50:B53)+SUM(B56:B69)+SUM(B74:B90)</f>
        <v>550269</v>
      </c>
      <c r="C49" s="54">
        <f t="shared" ref="C49:O49" si="7">SUM(C50:C53)+SUM(C56:C69)+SUM(C74:C90)</f>
        <v>36039</v>
      </c>
      <c r="D49" s="54">
        <f t="shared" si="7"/>
        <v>0</v>
      </c>
      <c r="E49" s="54">
        <f t="shared" si="7"/>
        <v>2548735</v>
      </c>
      <c r="F49" s="54">
        <f t="shared" si="7"/>
        <v>0</v>
      </c>
      <c r="G49" s="54">
        <f t="shared" si="7"/>
        <v>0</v>
      </c>
      <c r="H49" s="54">
        <f t="shared" si="7"/>
        <v>0</v>
      </c>
      <c r="I49" s="54">
        <f t="shared" si="7"/>
        <v>0</v>
      </c>
      <c r="J49" s="54">
        <f t="shared" si="7"/>
        <v>0</v>
      </c>
      <c r="K49" s="54">
        <f t="shared" si="7"/>
        <v>0</v>
      </c>
      <c r="L49" s="54">
        <f t="shared" si="7"/>
        <v>0</v>
      </c>
      <c r="M49" s="54">
        <f t="shared" si="7"/>
        <v>0</v>
      </c>
      <c r="N49" s="54">
        <f t="shared" si="7"/>
        <v>0</v>
      </c>
      <c r="O49" s="54">
        <f t="shared" si="7"/>
        <v>3135043</v>
      </c>
    </row>
    <row r="50" spans="1:15" ht="12.95" hidden="1" customHeight="1" x14ac:dyDescent="0.2">
      <c r="A50" s="12" t="s">
        <v>64</v>
      </c>
      <c r="B50" s="49">
        <f>[3]AUTO!F51</f>
        <v>0</v>
      </c>
      <c r="C50" s="49">
        <f>[3]AUTO!K51</f>
        <v>0</v>
      </c>
      <c r="D50" s="49">
        <f>[3]AUTO!N51</f>
        <v>0</v>
      </c>
      <c r="E50" s="49">
        <f>[3]AUTO!S51</f>
        <v>0</v>
      </c>
      <c r="F50" s="49"/>
      <c r="G50" s="49">
        <f>[3]AUTO!AD51</f>
        <v>0</v>
      </c>
      <c r="H50" s="49">
        <f>[3]AUTO!AE51</f>
        <v>0</v>
      </c>
      <c r="I50" s="49">
        <f>[3]AUTO!AF51</f>
        <v>0</v>
      </c>
      <c r="J50" s="49">
        <f>[3]AUTO!AG51</f>
        <v>0</v>
      </c>
      <c r="K50" s="49">
        <f>[3]AUTO!AJ51</f>
        <v>0</v>
      </c>
      <c r="L50" s="49">
        <f>[3]AUTO!AM51</f>
        <v>0</v>
      </c>
      <c r="M50" s="49">
        <f>[3]AUTO!AQ51</f>
        <v>0</v>
      </c>
      <c r="N50" s="49">
        <f>[3]AUTO!AR51</f>
        <v>0</v>
      </c>
      <c r="O50" s="49">
        <f>SUM(B50:N50)</f>
        <v>0</v>
      </c>
    </row>
    <row r="51" spans="1:15" ht="12.95" customHeight="1" x14ac:dyDescent="0.2">
      <c r="A51" s="12" t="s">
        <v>65</v>
      </c>
      <c r="B51" s="49">
        <f>[3]AUTO!F52</f>
        <v>2453</v>
      </c>
      <c r="C51" s="49">
        <f>[3]AUTO!K52</f>
        <v>0</v>
      </c>
      <c r="D51" s="49">
        <f>[3]AUTO!N52</f>
        <v>0</v>
      </c>
      <c r="E51" s="49">
        <f>[3]AUTO!S52</f>
        <v>0</v>
      </c>
      <c r="F51" s="49"/>
      <c r="G51" s="49">
        <f>[3]AUTO!AD52</f>
        <v>0</v>
      </c>
      <c r="H51" s="49">
        <f>[3]AUTO!AE52</f>
        <v>0</v>
      </c>
      <c r="I51" s="49">
        <f>[3]AUTO!AF52</f>
        <v>0</v>
      </c>
      <c r="J51" s="49">
        <f>[3]AUTO!AG52</f>
        <v>0</v>
      </c>
      <c r="K51" s="49">
        <f>[3]AUTO!AJ52</f>
        <v>0</v>
      </c>
      <c r="L51" s="49">
        <f>[3]AUTO!AM52</f>
        <v>0</v>
      </c>
      <c r="M51" s="49">
        <f>[3]AUTO!AQ52</f>
        <v>0</v>
      </c>
      <c r="N51" s="49">
        <f>[3]AUTO!AR52</f>
        <v>0</v>
      </c>
      <c r="O51" s="49">
        <f>SUM(B51:N51)</f>
        <v>2453</v>
      </c>
    </row>
    <row r="52" spans="1:15" ht="12.95" customHeight="1" x14ac:dyDescent="0.2">
      <c r="A52" s="12" t="s">
        <v>66</v>
      </c>
      <c r="B52" s="49">
        <f>[3]AUTO!F53</f>
        <v>3048</v>
      </c>
      <c r="C52" s="49">
        <f>[3]AUTO!K53</f>
        <v>0</v>
      </c>
      <c r="D52" s="49">
        <f>[3]AUTO!N53</f>
        <v>0</v>
      </c>
      <c r="E52" s="49">
        <f>[3]AUTO!S53</f>
        <v>0</v>
      </c>
      <c r="F52" s="49"/>
      <c r="G52" s="49">
        <f>[3]AUTO!AD53</f>
        <v>0</v>
      </c>
      <c r="H52" s="49">
        <f>[3]AUTO!AE53</f>
        <v>0</v>
      </c>
      <c r="I52" s="49">
        <f>[3]AUTO!AF53</f>
        <v>0</v>
      </c>
      <c r="J52" s="49">
        <f>[3]AUTO!AG53</f>
        <v>0</v>
      </c>
      <c r="K52" s="49">
        <f>[3]AUTO!AJ53</f>
        <v>0</v>
      </c>
      <c r="L52" s="49">
        <f>[3]AUTO!AM53</f>
        <v>0</v>
      </c>
      <c r="M52" s="49">
        <f>[3]AUTO!AQ53</f>
        <v>0</v>
      </c>
      <c r="N52" s="49">
        <f>[3]AUTO!AR53</f>
        <v>0</v>
      </c>
      <c r="O52" s="49">
        <f>SUM(B52:N52)</f>
        <v>3048</v>
      </c>
    </row>
    <row r="53" spans="1:15" ht="12.95" customHeight="1" x14ac:dyDescent="0.2">
      <c r="A53" s="12" t="s">
        <v>67</v>
      </c>
      <c r="B53" s="49">
        <f t="shared" ref="B53:M53" si="8">+B54+B55</f>
        <v>30323</v>
      </c>
      <c r="C53" s="49">
        <f t="shared" si="8"/>
        <v>0</v>
      </c>
      <c r="D53" s="49">
        <f t="shared" si="8"/>
        <v>0</v>
      </c>
      <c r="E53" s="49">
        <f t="shared" si="8"/>
        <v>1545427</v>
      </c>
      <c r="F53" s="49"/>
      <c r="G53" s="49">
        <f t="shared" si="8"/>
        <v>0</v>
      </c>
      <c r="H53" s="49">
        <f t="shared" si="8"/>
        <v>0</v>
      </c>
      <c r="I53" s="49">
        <f t="shared" si="8"/>
        <v>0</v>
      </c>
      <c r="J53" s="49">
        <f t="shared" si="8"/>
        <v>0</v>
      </c>
      <c r="K53" s="49">
        <f t="shared" si="8"/>
        <v>0</v>
      </c>
      <c r="L53" s="49">
        <f t="shared" si="8"/>
        <v>0</v>
      </c>
      <c r="M53" s="49">
        <f t="shared" si="8"/>
        <v>0</v>
      </c>
      <c r="N53" s="49">
        <f>+N54+N55</f>
        <v>0</v>
      </c>
      <c r="O53" s="49">
        <f>+O54+O55</f>
        <v>1575750</v>
      </c>
    </row>
    <row r="54" spans="1:15" ht="15" hidden="1" customHeight="1" x14ac:dyDescent="0.2">
      <c r="A54" s="12" t="s">
        <v>68</v>
      </c>
      <c r="B54" s="49">
        <f>[3]AUTO!F55</f>
        <v>11074</v>
      </c>
      <c r="C54" s="49">
        <f>[3]AUTO!K55</f>
        <v>0</v>
      </c>
      <c r="D54" s="49">
        <f>[3]AUTO!N55</f>
        <v>0</v>
      </c>
      <c r="E54" s="49">
        <f>[3]AUTO!S55</f>
        <v>1545427</v>
      </c>
      <c r="F54" s="49"/>
      <c r="G54" s="49">
        <f>[3]AUTO!AD55</f>
        <v>0</v>
      </c>
      <c r="H54" s="49">
        <f>[3]AUTO!AE55</f>
        <v>0</v>
      </c>
      <c r="I54" s="49">
        <f>[3]AUTO!AF55</f>
        <v>0</v>
      </c>
      <c r="J54" s="49">
        <f>[3]AUTO!AG55</f>
        <v>0</v>
      </c>
      <c r="K54" s="49">
        <f>[3]AUTO!AJ55</f>
        <v>0</v>
      </c>
      <c r="L54" s="49">
        <f>[3]AUTO!AM55</f>
        <v>0</v>
      </c>
      <c r="M54" s="49">
        <f>[3]AUTO!AQ55</f>
        <v>0</v>
      </c>
      <c r="N54" s="49">
        <f>[3]AUTO!AR55</f>
        <v>0</v>
      </c>
      <c r="O54" s="49">
        <f t="shared" ref="O54:O68" si="9">SUM(B54:N54)</f>
        <v>1556501</v>
      </c>
    </row>
    <row r="55" spans="1:15" ht="13.5" hidden="1" customHeight="1" x14ac:dyDescent="0.2">
      <c r="A55" s="12" t="s">
        <v>69</v>
      </c>
      <c r="B55" s="49">
        <f>[3]AUTO!F56</f>
        <v>19249</v>
      </c>
      <c r="C55" s="49">
        <f>[3]AUTO!K56</f>
        <v>0</v>
      </c>
      <c r="D55" s="49">
        <f>[3]AUTO!N56</f>
        <v>0</v>
      </c>
      <c r="E55" s="49">
        <f>[3]AUTO!S56</f>
        <v>0</v>
      </c>
      <c r="F55" s="49"/>
      <c r="G55" s="49">
        <f>[3]AUTO!AD56</f>
        <v>0</v>
      </c>
      <c r="H55" s="49">
        <f>[3]AUTO!AE56</f>
        <v>0</v>
      </c>
      <c r="I55" s="49">
        <f>[3]AUTO!AF56</f>
        <v>0</v>
      </c>
      <c r="J55" s="49">
        <f>[3]AUTO!AG56</f>
        <v>0</v>
      </c>
      <c r="K55" s="49">
        <f>[3]AUTO!AJ56</f>
        <v>0</v>
      </c>
      <c r="L55" s="49">
        <f>[3]AUTO!AM56</f>
        <v>0</v>
      </c>
      <c r="M55" s="49">
        <f>[3]AUTO!AQ56</f>
        <v>0</v>
      </c>
      <c r="N55" s="49">
        <f>[3]AUTO!AR56</f>
        <v>0</v>
      </c>
      <c r="O55" s="49">
        <f t="shared" si="9"/>
        <v>19249</v>
      </c>
    </row>
    <row r="56" spans="1:15" x14ac:dyDescent="0.2">
      <c r="A56" s="12" t="s">
        <v>70</v>
      </c>
      <c r="B56" s="49">
        <f>[3]AUTO!F57</f>
        <v>3220</v>
      </c>
      <c r="C56" s="49">
        <f>[3]AUTO!K57</f>
        <v>0</v>
      </c>
      <c r="D56" s="49">
        <f>[3]AUTO!N57</f>
        <v>0</v>
      </c>
      <c r="E56" s="49">
        <f>[3]AUTO!S57</f>
        <v>0</v>
      </c>
      <c r="F56" s="49"/>
      <c r="G56" s="49">
        <f>[3]AUTO!AD57</f>
        <v>0</v>
      </c>
      <c r="H56" s="49">
        <f>[3]AUTO!AE57</f>
        <v>0</v>
      </c>
      <c r="I56" s="49">
        <f>[3]AUTO!AF57</f>
        <v>0</v>
      </c>
      <c r="J56" s="49">
        <f>[3]AUTO!AG57</f>
        <v>0</v>
      </c>
      <c r="K56" s="49">
        <f>[3]AUTO!AJ57</f>
        <v>0</v>
      </c>
      <c r="L56" s="49">
        <f>[3]AUTO!AM57</f>
        <v>0</v>
      </c>
      <c r="M56" s="49">
        <f>[3]AUTO!AQ57</f>
        <v>0</v>
      </c>
      <c r="N56" s="49">
        <f>[3]AUTO!AR57</f>
        <v>0</v>
      </c>
      <c r="O56" s="49">
        <f t="shared" si="9"/>
        <v>3220</v>
      </c>
    </row>
    <row r="57" spans="1:15" x14ac:dyDescent="0.2">
      <c r="A57" s="12" t="s">
        <v>71</v>
      </c>
      <c r="B57" s="49">
        <f>[3]AUTO!F58</f>
        <v>25068</v>
      </c>
      <c r="C57" s="49">
        <f>[3]AUTO!K58</f>
        <v>0</v>
      </c>
      <c r="D57" s="49">
        <f>[3]AUTO!N58</f>
        <v>0</v>
      </c>
      <c r="E57" s="49">
        <f>[3]AUTO!S58</f>
        <v>0</v>
      </c>
      <c r="F57" s="49"/>
      <c r="G57" s="49">
        <f>[3]AUTO!AD58</f>
        <v>0</v>
      </c>
      <c r="H57" s="49">
        <f>[3]AUTO!AE58</f>
        <v>0</v>
      </c>
      <c r="I57" s="49">
        <f>[3]AUTO!AF58</f>
        <v>0</v>
      </c>
      <c r="J57" s="49">
        <f>[3]AUTO!AG58</f>
        <v>0</v>
      </c>
      <c r="K57" s="49">
        <f>[3]AUTO!AJ58</f>
        <v>0</v>
      </c>
      <c r="L57" s="49">
        <f>[3]AUTO!AM58</f>
        <v>0</v>
      </c>
      <c r="M57" s="49">
        <f>[3]AUTO!AQ58</f>
        <v>0</v>
      </c>
      <c r="N57" s="49">
        <f>[3]AUTO!AR58</f>
        <v>0</v>
      </c>
      <c r="O57" s="49">
        <f t="shared" si="9"/>
        <v>25068</v>
      </c>
    </row>
    <row r="58" spans="1:15" x14ac:dyDescent="0.2">
      <c r="A58" s="12" t="s">
        <v>72</v>
      </c>
      <c r="B58" s="49">
        <f>[3]AUTO!F59</f>
        <v>4307</v>
      </c>
      <c r="C58" s="49">
        <f>[3]AUTO!K59</f>
        <v>0</v>
      </c>
      <c r="D58" s="49">
        <f>[3]AUTO!N59</f>
        <v>0</v>
      </c>
      <c r="E58" s="49">
        <f>[3]AUTO!S59</f>
        <v>0</v>
      </c>
      <c r="F58" s="49"/>
      <c r="G58" s="49">
        <f>[3]AUTO!AD59</f>
        <v>0</v>
      </c>
      <c r="H58" s="49">
        <f>[3]AUTO!AE59</f>
        <v>0</v>
      </c>
      <c r="I58" s="49">
        <f>[3]AUTO!AF59</f>
        <v>0</v>
      </c>
      <c r="J58" s="49">
        <f>[3]AUTO!AG59</f>
        <v>0</v>
      </c>
      <c r="K58" s="49">
        <f>[3]AUTO!AJ59</f>
        <v>0</v>
      </c>
      <c r="L58" s="49">
        <f>[3]AUTO!AM59</f>
        <v>0</v>
      </c>
      <c r="M58" s="49">
        <f>[3]AUTO!AQ59</f>
        <v>0</v>
      </c>
      <c r="N58" s="49">
        <f>[3]AUTO!AR59</f>
        <v>0</v>
      </c>
      <c r="O58" s="49">
        <f t="shared" si="9"/>
        <v>4307</v>
      </c>
    </row>
    <row r="59" spans="1:15" x14ac:dyDescent="0.2">
      <c r="A59" s="12" t="s">
        <v>73</v>
      </c>
      <c r="B59" s="49">
        <f>[3]AUTO!F60</f>
        <v>12382</v>
      </c>
      <c r="C59" s="49">
        <f>[3]AUTO!K60</f>
        <v>0</v>
      </c>
      <c r="D59" s="49">
        <f>[3]AUTO!N60</f>
        <v>0</v>
      </c>
      <c r="E59" s="49">
        <f>[3]AUTO!S60</f>
        <v>0</v>
      </c>
      <c r="F59" s="49"/>
      <c r="G59" s="49">
        <f>[3]AUTO!AD60</f>
        <v>0</v>
      </c>
      <c r="H59" s="49">
        <f>[3]AUTO!AE60</f>
        <v>0</v>
      </c>
      <c r="I59" s="49">
        <f>[3]AUTO!AF60</f>
        <v>0</v>
      </c>
      <c r="J59" s="49">
        <f>[3]AUTO!AG60</f>
        <v>0</v>
      </c>
      <c r="K59" s="49">
        <f>[3]AUTO!AJ60</f>
        <v>0</v>
      </c>
      <c r="L59" s="49">
        <f>[3]AUTO!AM60</f>
        <v>0</v>
      </c>
      <c r="M59" s="49">
        <f>[3]AUTO!AQ60</f>
        <v>0</v>
      </c>
      <c r="N59" s="49">
        <f>[3]AUTO!AR60</f>
        <v>0</v>
      </c>
      <c r="O59" s="49">
        <f t="shared" si="9"/>
        <v>12382</v>
      </c>
    </row>
    <row r="60" spans="1:15" x14ac:dyDescent="0.2">
      <c r="A60" s="12" t="s">
        <v>74</v>
      </c>
      <c r="B60" s="49">
        <f>[3]AUTO!F61</f>
        <v>1164</v>
      </c>
      <c r="C60" s="49">
        <f>[3]AUTO!K61</f>
        <v>0</v>
      </c>
      <c r="D60" s="49">
        <f>[3]AUTO!N61</f>
        <v>0</v>
      </c>
      <c r="E60" s="49">
        <f>[3]AUTO!S61</f>
        <v>17308</v>
      </c>
      <c r="F60" s="49"/>
      <c r="G60" s="49">
        <f>[3]AUTO!AD61</f>
        <v>0</v>
      </c>
      <c r="H60" s="49">
        <f>[3]AUTO!AE61</f>
        <v>0</v>
      </c>
      <c r="I60" s="49">
        <f>[3]AUTO!AF61</f>
        <v>0</v>
      </c>
      <c r="J60" s="49">
        <f>[3]AUTO!AG61</f>
        <v>0</v>
      </c>
      <c r="K60" s="49">
        <f>[3]AUTO!AJ61</f>
        <v>0</v>
      </c>
      <c r="L60" s="49">
        <f>[3]AUTO!AM61</f>
        <v>0</v>
      </c>
      <c r="M60" s="49">
        <f>[3]AUTO!AQ61</f>
        <v>0</v>
      </c>
      <c r="N60" s="49">
        <f>[3]AUTO!AR61</f>
        <v>0</v>
      </c>
      <c r="O60" s="49">
        <f t="shared" si="9"/>
        <v>18472</v>
      </c>
    </row>
    <row r="61" spans="1:15" x14ac:dyDescent="0.2">
      <c r="A61" s="12" t="s">
        <v>75</v>
      </c>
      <c r="B61" s="49">
        <f>[3]AUTO!F62</f>
        <v>4206</v>
      </c>
      <c r="C61" s="49">
        <f>[3]AUTO!K62</f>
        <v>0</v>
      </c>
      <c r="D61" s="49">
        <f>[3]AUTO!N62</f>
        <v>0</v>
      </c>
      <c r="E61" s="49">
        <f>[3]AUTO!S62</f>
        <v>0</v>
      </c>
      <c r="F61" s="49"/>
      <c r="G61" s="49">
        <f>[3]AUTO!AD62</f>
        <v>0</v>
      </c>
      <c r="H61" s="49">
        <f>[3]AUTO!AE62</f>
        <v>0</v>
      </c>
      <c r="I61" s="49">
        <f>[3]AUTO!AF62</f>
        <v>0</v>
      </c>
      <c r="J61" s="49">
        <f>[3]AUTO!AG62</f>
        <v>0</v>
      </c>
      <c r="K61" s="49">
        <f>[3]AUTO!AJ62</f>
        <v>0</v>
      </c>
      <c r="L61" s="49">
        <f>[3]AUTO!AM62</f>
        <v>0</v>
      </c>
      <c r="M61" s="49">
        <f>[3]AUTO!AQ62</f>
        <v>0</v>
      </c>
      <c r="N61" s="49">
        <f>[3]AUTO!AR62</f>
        <v>0</v>
      </c>
      <c r="O61" s="49">
        <f t="shared" si="9"/>
        <v>4206</v>
      </c>
    </row>
    <row r="62" spans="1:15" x14ac:dyDescent="0.2">
      <c r="A62" s="12" t="s">
        <v>76</v>
      </c>
      <c r="B62" s="49">
        <f>[3]AUTO!F63</f>
        <v>6002</v>
      </c>
      <c r="C62" s="49">
        <f>[3]AUTO!K63</f>
        <v>0</v>
      </c>
      <c r="D62" s="49">
        <f>[3]AUTO!N63</f>
        <v>0</v>
      </c>
      <c r="E62" s="49">
        <f>[3]AUTO!S63</f>
        <v>9500</v>
      </c>
      <c r="F62" s="49"/>
      <c r="G62" s="49">
        <f>[3]AUTO!AD63</f>
        <v>0</v>
      </c>
      <c r="H62" s="49">
        <f>[3]AUTO!AE63</f>
        <v>0</v>
      </c>
      <c r="I62" s="49">
        <f>[3]AUTO!AF63</f>
        <v>0</v>
      </c>
      <c r="J62" s="49">
        <f>[3]AUTO!AG63</f>
        <v>0</v>
      </c>
      <c r="K62" s="49">
        <f>[3]AUTO!AJ63</f>
        <v>0</v>
      </c>
      <c r="L62" s="49">
        <f>[3]AUTO!AM63</f>
        <v>0</v>
      </c>
      <c r="M62" s="49">
        <f>[3]AUTO!AQ63</f>
        <v>0</v>
      </c>
      <c r="N62" s="49">
        <f>[3]AUTO!AR63</f>
        <v>0</v>
      </c>
      <c r="O62" s="49">
        <f t="shared" si="9"/>
        <v>15502</v>
      </c>
    </row>
    <row r="63" spans="1:15" x14ac:dyDescent="0.2">
      <c r="A63" s="12" t="s">
        <v>77</v>
      </c>
      <c r="B63" s="49">
        <f>[3]AUTO!F64</f>
        <v>5888</v>
      </c>
      <c r="C63" s="49">
        <f>[3]AUTO!K64</f>
        <v>0</v>
      </c>
      <c r="D63" s="49">
        <f>[3]AUTO!N64</f>
        <v>0</v>
      </c>
      <c r="E63" s="49">
        <f>[3]AUTO!S64</f>
        <v>0</v>
      </c>
      <c r="F63" s="49"/>
      <c r="G63" s="49">
        <f>[3]AUTO!AD64</f>
        <v>0</v>
      </c>
      <c r="H63" s="49">
        <f>[3]AUTO!AE64</f>
        <v>0</v>
      </c>
      <c r="I63" s="49">
        <f>[3]AUTO!AF64</f>
        <v>0</v>
      </c>
      <c r="J63" s="49">
        <f>[3]AUTO!AG64</f>
        <v>0</v>
      </c>
      <c r="K63" s="49">
        <f>[3]AUTO!AJ64</f>
        <v>0</v>
      </c>
      <c r="L63" s="49">
        <f>[3]AUTO!AM64</f>
        <v>0</v>
      </c>
      <c r="M63" s="49">
        <f>[3]AUTO!AQ64</f>
        <v>0</v>
      </c>
      <c r="N63" s="49">
        <f>[3]AUTO!AR64</f>
        <v>0</v>
      </c>
      <c r="O63" s="49">
        <f t="shared" si="9"/>
        <v>5888</v>
      </c>
    </row>
    <row r="64" spans="1:15" x14ac:dyDescent="0.2">
      <c r="A64" s="12" t="s">
        <v>78</v>
      </c>
      <c r="B64" s="49">
        <f>[3]AUTO!F65</f>
        <v>20767</v>
      </c>
      <c r="C64" s="49">
        <f>[3]AUTO!K65</f>
        <v>0</v>
      </c>
      <c r="D64" s="49">
        <f>[3]AUTO!N65</f>
        <v>0</v>
      </c>
      <c r="E64" s="49">
        <f>[3]AUTO!S65</f>
        <v>493326</v>
      </c>
      <c r="F64" s="49"/>
      <c r="G64" s="49">
        <f>[3]AUTO!AD65</f>
        <v>0</v>
      </c>
      <c r="H64" s="49">
        <f>[3]AUTO!AE65</f>
        <v>0</v>
      </c>
      <c r="I64" s="49">
        <f>[3]AUTO!AF65</f>
        <v>0</v>
      </c>
      <c r="J64" s="49">
        <f>[3]AUTO!AG65</f>
        <v>0</v>
      </c>
      <c r="K64" s="49">
        <f>[3]AUTO!AJ65</f>
        <v>0</v>
      </c>
      <c r="L64" s="49">
        <f>[3]AUTO!AM65</f>
        <v>0</v>
      </c>
      <c r="M64" s="49">
        <f>[3]AUTO!AQ65</f>
        <v>0</v>
      </c>
      <c r="N64" s="49">
        <f>[3]AUTO!AR65</f>
        <v>0</v>
      </c>
      <c r="O64" s="49">
        <f t="shared" si="9"/>
        <v>514093</v>
      </c>
    </row>
    <row r="65" spans="1:15" x14ac:dyDescent="0.2">
      <c r="A65" s="12" t="s">
        <v>79</v>
      </c>
      <c r="B65" s="49">
        <f>[3]AUTO!F66</f>
        <v>3589</v>
      </c>
      <c r="C65" s="49">
        <f>[3]AUTO!K66</f>
        <v>0</v>
      </c>
      <c r="D65" s="49">
        <f>[3]AUTO!N66</f>
        <v>0</v>
      </c>
      <c r="E65" s="49">
        <f>[3]AUTO!S66</f>
        <v>0</v>
      </c>
      <c r="F65" s="49"/>
      <c r="G65" s="49">
        <f>[3]AUTO!AD66</f>
        <v>0</v>
      </c>
      <c r="H65" s="49">
        <f>[3]AUTO!AE66</f>
        <v>0</v>
      </c>
      <c r="I65" s="49">
        <f>[3]AUTO!AF66</f>
        <v>0</v>
      </c>
      <c r="J65" s="49">
        <f>[3]AUTO!AG66</f>
        <v>0</v>
      </c>
      <c r="K65" s="49">
        <f>[3]AUTO!AJ66</f>
        <v>0</v>
      </c>
      <c r="L65" s="49">
        <f>[3]AUTO!AM66</f>
        <v>0</v>
      </c>
      <c r="M65" s="49">
        <f>[3]AUTO!AQ66</f>
        <v>0</v>
      </c>
      <c r="N65" s="49">
        <f>[3]AUTO!AR66</f>
        <v>0</v>
      </c>
      <c r="O65" s="49">
        <f t="shared" si="9"/>
        <v>3589</v>
      </c>
    </row>
    <row r="66" spans="1:15" x14ac:dyDescent="0.2">
      <c r="A66" s="12" t="s">
        <v>80</v>
      </c>
      <c r="B66" s="49">
        <f>[3]AUTO!F67</f>
        <v>4520</v>
      </c>
      <c r="C66" s="49">
        <f>[3]AUTO!K67</f>
        <v>0</v>
      </c>
      <c r="D66" s="49">
        <f>[3]AUTO!N67</f>
        <v>0</v>
      </c>
      <c r="E66" s="49">
        <f>[3]AUTO!S67</f>
        <v>0</v>
      </c>
      <c r="F66" s="49"/>
      <c r="G66" s="49">
        <f>[3]AUTO!AD67</f>
        <v>0</v>
      </c>
      <c r="H66" s="49">
        <f>[3]AUTO!AE67</f>
        <v>0</v>
      </c>
      <c r="I66" s="49">
        <f>[3]AUTO!AF67</f>
        <v>0</v>
      </c>
      <c r="J66" s="49">
        <f>[3]AUTO!AG67</f>
        <v>0</v>
      </c>
      <c r="K66" s="49">
        <f>[3]AUTO!AJ67</f>
        <v>0</v>
      </c>
      <c r="L66" s="49">
        <f>[3]AUTO!AM67</f>
        <v>0</v>
      </c>
      <c r="M66" s="49">
        <f>[3]AUTO!AQ67</f>
        <v>0</v>
      </c>
      <c r="N66" s="49">
        <f>[3]AUTO!AR67</f>
        <v>0</v>
      </c>
      <c r="O66" s="49">
        <f t="shared" si="9"/>
        <v>4520</v>
      </c>
    </row>
    <row r="67" spans="1:15" x14ac:dyDescent="0.2">
      <c r="A67" s="12" t="s">
        <v>81</v>
      </c>
      <c r="B67" s="49">
        <f>[3]AUTO!F68</f>
        <v>1907</v>
      </c>
      <c r="C67" s="49">
        <f>[3]AUTO!K68</f>
        <v>0</v>
      </c>
      <c r="D67" s="49">
        <f>[3]AUTO!N68</f>
        <v>0</v>
      </c>
      <c r="E67" s="49">
        <f>[3]AUTO!S68</f>
        <v>29984</v>
      </c>
      <c r="F67" s="49"/>
      <c r="G67" s="49">
        <f>[3]AUTO!AD68</f>
        <v>0</v>
      </c>
      <c r="H67" s="49">
        <f>[3]AUTO!AE68</f>
        <v>0</v>
      </c>
      <c r="I67" s="49">
        <f>[3]AUTO!AF68</f>
        <v>0</v>
      </c>
      <c r="J67" s="49">
        <f>[3]AUTO!AG68</f>
        <v>0</v>
      </c>
      <c r="K67" s="49">
        <f>[3]AUTO!AJ68</f>
        <v>0</v>
      </c>
      <c r="L67" s="49">
        <f>[3]AUTO!AM68</f>
        <v>0</v>
      </c>
      <c r="M67" s="49">
        <f>[3]AUTO!AQ68</f>
        <v>0</v>
      </c>
      <c r="N67" s="49">
        <f>[3]AUTO!AR68</f>
        <v>0</v>
      </c>
      <c r="O67" s="49">
        <f t="shared" si="9"/>
        <v>31891</v>
      </c>
    </row>
    <row r="68" spans="1:15" x14ac:dyDescent="0.2">
      <c r="A68" s="12" t="s">
        <v>82</v>
      </c>
      <c r="B68" s="49">
        <f>[3]AUTO!F69</f>
        <v>3431</v>
      </c>
      <c r="C68" s="49">
        <f>[3]AUTO!K69</f>
        <v>8518</v>
      </c>
      <c r="D68" s="49">
        <f>[3]AUTO!N69</f>
        <v>0</v>
      </c>
      <c r="E68" s="49">
        <f>[3]AUTO!S69</f>
        <v>0</v>
      </c>
      <c r="F68" s="49"/>
      <c r="G68" s="49">
        <f>[3]AUTO!AD69</f>
        <v>0</v>
      </c>
      <c r="H68" s="49">
        <f>[3]AUTO!AE69</f>
        <v>0</v>
      </c>
      <c r="I68" s="49">
        <f>[3]AUTO!AF69</f>
        <v>0</v>
      </c>
      <c r="J68" s="49">
        <f>[3]AUTO!AG69</f>
        <v>0</v>
      </c>
      <c r="K68" s="49">
        <f>[3]AUTO!AJ69</f>
        <v>0</v>
      </c>
      <c r="L68" s="49">
        <f>[3]AUTO!AM69</f>
        <v>0</v>
      </c>
      <c r="M68" s="49">
        <f>[3]AUTO!AQ69</f>
        <v>0</v>
      </c>
      <c r="N68" s="49">
        <f>[3]AUTO!AR69</f>
        <v>0</v>
      </c>
      <c r="O68" s="49">
        <f t="shared" si="9"/>
        <v>11949</v>
      </c>
    </row>
    <row r="69" spans="1:15" x14ac:dyDescent="0.2">
      <c r="A69" s="100" t="s">
        <v>83</v>
      </c>
      <c r="B69" s="54">
        <f t="shared" ref="B69:N69" si="10">SUM(B70:B73)</f>
        <v>16829</v>
      </c>
      <c r="C69" s="54">
        <f t="shared" si="10"/>
        <v>0</v>
      </c>
      <c r="D69" s="54">
        <f t="shared" si="10"/>
        <v>0</v>
      </c>
      <c r="E69" s="54">
        <f t="shared" si="10"/>
        <v>453190</v>
      </c>
      <c r="F69" s="54"/>
      <c r="G69" s="54">
        <f t="shared" si="10"/>
        <v>0</v>
      </c>
      <c r="H69" s="54">
        <f t="shared" si="10"/>
        <v>0</v>
      </c>
      <c r="I69" s="54">
        <f t="shared" si="10"/>
        <v>0</v>
      </c>
      <c r="J69" s="54">
        <f t="shared" si="10"/>
        <v>0</v>
      </c>
      <c r="K69" s="54">
        <f t="shared" si="10"/>
        <v>0</v>
      </c>
      <c r="L69" s="54">
        <f t="shared" si="10"/>
        <v>0</v>
      </c>
      <c r="M69" s="54">
        <f t="shared" si="10"/>
        <v>0</v>
      </c>
      <c r="N69" s="54">
        <f t="shared" si="10"/>
        <v>0</v>
      </c>
      <c r="O69" s="54">
        <f>SUM(O70:O73)</f>
        <v>470019</v>
      </c>
    </row>
    <row r="70" spans="1:15" x14ac:dyDescent="0.2">
      <c r="A70" s="100" t="s">
        <v>84</v>
      </c>
      <c r="B70" s="49">
        <f>[3]AUTO!F71</f>
        <v>1582</v>
      </c>
      <c r="C70" s="49">
        <f>[3]AUTO!K71</f>
        <v>0</v>
      </c>
      <c r="D70" s="49">
        <f>[3]AUTO!N71</f>
        <v>0</v>
      </c>
      <c r="E70" s="49">
        <f>[3]AUTO!S71</f>
        <v>453190</v>
      </c>
      <c r="F70" s="49"/>
      <c r="G70" s="49">
        <f>[3]AUTO!AD71</f>
        <v>0</v>
      </c>
      <c r="H70" s="49">
        <f>[3]AUTO!AE71</f>
        <v>0</v>
      </c>
      <c r="I70" s="49">
        <f>[3]AUTO!AF71</f>
        <v>0</v>
      </c>
      <c r="J70" s="49">
        <f>[3]AUTO!AG71</f>
        <v>0</v>
      </c>
      <c r="K70" s="49">
        <f>[3]AUTO!AJ71</f>
        <v>0</v>
      </c>
      <c r="L70" s="49">
        <f>[3]AUTO!AM71</f>
        <v>0</v>
      </c>
      <c r="M70" s="49">
        <f>[3]AUTO!AQ71</f>
        <v>0</v>
      </c>
      <c r="N70" s="49">
        <f>[3]AUTO!AR71</f>
        <v>0</v>
      </c>
      <c r="O70" s="49">
        <f t="shared" ref="O70:O91" si="11">SUM(B70:N70)</f>
        <v>454772</v>
      </c>
    </row>
    <row r="71" spans="1:15" x14ac:dyDescent="0.2">
      <c r="A71" s="100" t="s">
        <v>85</v>
      </c>
      <c r="B71" s="49">
        <f>[3]AUTO!F72</f>
        <v>5337</v>
      </c>
      <c r="C71" s="49">
        <f>[3]AUTO!K72</f>
        <v>0</v>
      </c>
      <c r="D71" s="49">
        <f>[3]AUTO!N72</f>
        <v>0</v>
      </c>
      <c r="E71" s="49">
        <f>[3]AUTO!S72</f>
        <v>0</v>
      </c>
      <c r="F71" s="49"/>
      <c r="G71" s="49">
        <f>[3]AUTO!AD72</f>
        <v>0</v>
      </c>
      <c r="H71" s="49">
        <f>[3]AUTO!AE72</f>
        <v>0</v>
      </c>
      <c r="I71" s="49">
        <f>[3]AUTO!AF72</f>
        <v>0</v>
      </c>
      <c r="J71" s="49">
        <f>[3]AUTO!AG72</f>
        <v>0</v>
      </c>
      <c r="K71" s="49">
        <f>[3]AUTO!AJ72</f>
        <v>0</v>
      </c>
      <c r="L71" s="49">
        <f>[3]AUTO!AM72</f>
        <v>0</v>
      </c>
      <c r="M71" s="49">
        <f>[3]AUTO!AQ72</f>
        <v>0</v>
      </c>
      <c r="N71" s="49">
        <f>[3]AUTO!AR72</f>
        <v>0</v>
      </c>
      <c r="O71" s="49">
        <f t="shared" si="11"/>
        <v>5337</v>
      </c>
    </row>
    <row r="72" spans="1:15" x14ac:dyDescent="0.2">
      <c r="A72" s="100" t="s">
        <v>86</v>
      </c>
      <c r="B72" s="49">
        <f>[3]AUTO!F73</f>
        <v>5246</v>
      </c>
      <c r="C72" s="49">
        <f>[3]AUTO!K73</f>
        <v>0</v>
      </c>
      <c r="D72" s="49">
        <f>[3]AUTO!N73</f>
        <v>0</v>
      </c>
      <c r="E72" s="49">
        <f>[3]AUTO!S73</f>
        <v>0</v>
      </c>
      <c r="F72" s="49"/>
      <c r="G72" s="49">
        <f>[3]AUTO!AD73</f>
        <v>0</v>
      </c>
      <c r="H72" s="49">
        <f>[3]AUTO!AE73</f>
        <v>0</v>
      </c>
      <c r="I72" s="49">
        <f>[3]AUTO!AF73</f>
        <v>0</v>
      </c>
      <c r="J72" s="49">
        <f>[3]AUTO!AG73</f>
        <v>0</v>
      </c>
      <c r="K72" s="49">
        <f>[3]AUTO!AJ73</f>
        <v>0</v>
      </c>
      <c r="L72" s="49">
        <f>[3]AUTO!AM73</f>
        <v>0</v>
      </c>
      <c r="M72" s="49">
        <f>[3]AUTO!AQ73</f>
        <v>0</v>
      </c>
      <c r="N72" s="49">
        <f>[3]AUTO!AR73</f>
        <v>0</v>
      </c>
      <c r="O72" s="49">
        <f t="shared" si="11"/>
        <v>5246</v>
      </c>
    </row>
    <row r="73" spans="1:15" x14ac:dyDescent="0.2">
      <c r="A73" s="100" t="s">
        <v>87</v>
      </c>
      <c r="B73" s="49">
        <f>[3]AUTO!F74</f>
        <v>4664</v>
      </c>
      <c r="C73" s="49">
        <f>[3]AUTO!K74</f>
        <v>0</v>
      </c>
      <c r="D73" s="49">
        <f>[3]AUTO!N74</f>
        <v>0</v>
      </c>
      <c r="E73" s="49">
        <f>[3]AUTO!S74</f>
        <v>0</v>
      </c>
      <c r="F73" s="49"/>
      <c r="G73" s="49">
        <f>[3]AUTO!AD74</f>
        <v>0</v>
      </c>
      <c r="H73" s="49">
        <f>[3]AUTO!AE74</f>
        <v>0</v>
      </c>
      <c r="I73" s="49">
        <f>[3]AUTO!AF74</f>
        <v>0</v>
      </c>
      <c r="J73" s="49">
        <f>[3]AUTO!AG74</f>
        <v>0</v>
      </c>
      <c r="K73" s="49">
        <f>[3]AUTO!AJ74</f>
        <v>0</v>
      </c>
      <c r="L73" s="49">
        <f>[3]AUTO!AM74</f>
        <v>0</v>
      </c>
      <c r="M73" s="49">
        <f>[3]AUTO!AQ74</f>
        <v>0</v>
      </c>
      <c r="N73" s="49">
        <f>[3]AUTO!AR74</f>
        <v>0</v>
      </c>
      <c r="O73" s="49">
        <f t="shared" si="11"/>
        <v>4664</v>
      </c>
    </row>
    <row r="74" spans="1:15" x14ac:dyDescent="0.2">
      <c r="A74" s="100" t="s">
        <v>88</v>
      </c>
      <c r="B74" s="49">
        <f>[3]AUTO!F75</f>
        <v>54835</v>
      </c>
      <c r="C74" s="49">
        <f>[3]AUTO!K75</f>
        <v>0</v>
      </c>
      <c r="D74" s="49">
        <f>[3]AUTO!N75</f>
        <v>0</v>
      </c>
      <c r="E74" s="49">
        <f>[3]AUTO!S75</f>
        <v>0</v>
      </c>
      <c r="F74" s="49"/>
      <c r="G74" s="49">
        <f>[3]AUTO!AD75</f>
        <v>0</v>
      </c>
      <c r="H74" s="49">
        <f>[3]AUTO!AE75</f>
        <v>0</v>
      </c>
      <c r="I74" s="49">
        <f>[3]AUTO!AF75</f>
        <v>0</v>
      </c>
      <c r="J74" s="49">
        <f>[3]AUTO!AG75</f>
        <v>0</v>
      </c>
      <c r="K74" s="49">
        <f>[3]AUTO!AJ75</f>
        <v>0</v>
      </c>
      <c r="L74" s="49">
        <f>[3]AUTO!AM75</f>
        <v>0</v>
      </c>
      <c r="M74" s="49">
        <f>[3]AUTO!AQ75</f>
        <v>0</v>
      </c>
      <c r="N74" s="49">
        <f>[3]AUTO!AR75</f>
        <v>0</v>
      </c>
      <c r="O74" s="49">
        <f t="shared" si="11"/>
        <v>54835</v>
      </c>
    </row>
    <row r="75" spans="1:15" x14ac:dyDescent="0.2">
      <c r="A75" s="100" t="s">
        <v>89</v>
      </c>
      <c r="B75" s="49">
        <f>[3]AUTO!F76</f>
        <v>39366</v>
      </c>
      <c r="C75" s="49">
        <f>[3]AUTO!K76</f>
        <v>0</v>
      </c>
      <c r="D75" s="49">
        <f>[3]AUTO!N76</f>
        <v>0</v>
      </c>
      <c r="E75" s="49">
        <f>[3]AUTO!S76</f>
        <v>0</v>
      </c>
      <c r="F75" s="49"/>
      <c r="G75" s="49">
        <f>[3]AUTO!AD76</f>
        <v>0</v>
      </c>
      <c r="H75" s="49">
        <f>[3]AUTO!AE76</f>
        <v>0</v>
      </c>
      <c r="I75" s="49">
        <f>[3]AUTO!AF76</f>
        <v>0</v>
      </c>
      <c r="J75" s="49">
        <f>[3]AUTO!AG76</f>
        <v>0</v>
      </c>
      <c r="K75" s="49">
        <f>[3]AUTO!AJ76</f>
        <v>0</v>
      </c>
      <c r="L75" s="49">
        <f>[3]AUTO!AM76</f>
        <v>0</v>
      </c>
      <c r="M75" s="49">
        <f>[3]AUTO!AQ76</f>
        <v>0</v>
      </c>
      <c r="N75" s="49">
        <f>[3]AUTO!AR76</f>
        <v>0</v>
      </c>
      <c r="O75" s="49">
        <f t="shared" si="11"/>
        <v>39366</v>
      </c>
    </row>
    <row r="76" spans="1:15" x14ac:dyDescent="0.2">
      <c r="A76" s="100" t="s">
        <v>90</v>
      </c>
      <c r="B76" s="49">
        <f>[3]AUTO!F77</f>
        <v>29486</v>
      </c>
      <c r="C76" s="49">
        <f>[3]AUTO!K77</f>
        <v>0</v>
      </c>
      <c r="D76" s="49">
        <f>[3]AUTO!N77</f>
        <v>0</v>
      </c>
      <c r="E76" s="49">
        <f>[3]AUTO!S77</f>
        <v>0</v>
      </c>
      <c r="F76" s="49"/>
      <c r="G76" s="49">
        <f>[3]AUTO!AD77</f>
        <v>0</v>
      </c>
      <c r="H76" s="49">
        <f>[3]AUTO!AE77</f>
        <v>0</v>
      </c>
      <c r="I76" s="49">
        <f>[3]AUTO!AF77</f>
        <v>0</v>
      </c>
      <c r="J76" s="49">
        <f>[3]AUTO!AG77</f>
        <v>0</v>
      </c>
      <c r="K76" s="49">
        <f>[3]AUTO!AJ77</f>
        <v>0</v>
      </c>
      <c r="L76" s="49">
        <f>[3]AUTO!AM77</f>
        <v>0</v>
      </c>
      <c r="M76" s="49">
        <f>[3]AUTO!AQ77</f>
        <v>0</v>
      </c>
      <c r="N76" s="49">
        <f>[3]AUTO!AR77</f>
        <v>0</v>
      </c>
      <c r="O76" s="49">
        <f t="shared" si="11"/>
        <v>29486</v>
      </c>
    </row>
    <row r="77" spans="1:15" x14ac:dyDescent="0.2">
      <c r="A77" s="100" t="s">
        <v>91</v>
      </c>
      <c r="B77" s="49">
        <f>[3]AUTO!F78</f>
        <v>4956</v>
      </c>
      <c r="C77" s="49">
        <f>[3]AUTO!K78</f>
        <v>0</v>
      </c>
      <c r="D77" s="49">
        <f>[3]AUTO!N78</f>
        <v>0</v>
      </c>
      <c r="E77" s="49">
        <f>[3]AUTO!S78</f>
        <v>0</v>
      </c>
      <c r="F77" s="49"/>
      <c r="G77" s="49">
        <f>[3]AUTO!AD78</f>
        <v>0</v>
      </c>
      <c r="H77" s="49">
        <f>[3]AUTO!AE78</f>
        <v>0</v>
      </c>
      <c r="I77" s="49">
        <f>[3]AUTO!AF78</f>
        <v>0</v>
      </c>
      <c r="J77" s="49">
        <f>[3]AUTO!AG78</f>
        <v>0</v>
      </c>
      <c r="K77" s="49">
        <f>[3]AUTO!AJ78</f>
        <v>0</v>
      </c>
      <c r="L77" s="49">
        <f>[3]AUTO!AM78</f>
        <v>0</v>
      </c>
      <c r="M77" s="49">
        <f>[3]AUTO!AQ78</f>
        <v>0</v>
      </c>
      <c r="N77" s="49">
        <f>[3]AUTO!AR78</f>
        <v>0</v>
      </c>
      <c r="O77" s="49">
        <f t="shared" si="11"/>
        <v>4956</v>
      </c>
    </row>
    <row r="78" spans="1:15" x14ac:dyDescent="0.2">
      <c r="A78" s="100" t="s">
        <v>92</v>
      </c>
      <c r="B78" s="49">
        <f>[3]AUTO!F79</f>
        <v>3883</v>
      </c>
      <c r="C78" s="49">
        <f>[3]AUTO!K79</f>
        <v>0</v>
      </c>
      <c r="D78" s="49">
        <f>[3]AUTO!N79</f>
        <v>0</v>
      </c>
      <c r="E78" s="49">
        <f>[3]AUTO!S79</f>
        <v>0</v>
      </c>
      <c r="F78" s="49"/>
      <c r="G78" s="49">
        <f>[3]AUTO!AD79</f>
        <v>0</v>
      </c>
      <c r="H78" s="49">
        <f>[3]AUTO!AE79</f>
        <v>0</v>
      </c>
      <c r="I78" s="49">
        <f>[3]AUTO!AF79</f>
        <v>0</v>
      </c>
      <c r="J78" s="49">
        <f>[3]AUTO!AG79</f>
        <v>0</v>
      </c>
      <c r="K78" s="49">
        <f>[3]AUTO!AJ79</f>
        <v>0</v>
      </c>
      <c r="L78" s="49">
        <f>[3]AUTO!AM79</f>
        <v>0</v>
      </c>
      <c r="M78" s="49">
        <f>[3]AUTO!AQ79</f>
        <v>0</v>
      </c>
      <c r="N78" s="49">
        <f>[3]AUTO!AR79</f>
        <v>0</v>
      </c>
      <c r="O78" s="49">
        <f t="shared" si="11"/>
        <v>3883</v>
      </c>
    </row>
    <row r="79" spans="1:15" hidden="1" x14ac:dyDescent="0.2">
      <c r="A79" s="100" t="s">
        <v>93</v>
      </c>
      <c r="B79" s="49">
        <f>[3]AUTO!F80</f>
        <v>0</v>
      </c>
      <c r="C79" s="49">
        <f>[3]AUTO!K80</f>
        <v>0</v>
      </c>
      <c r="D79" s="49">
        <f>[3]AUTO!N80</f>
        <v>0</v>
      </c>
      <c r="E79" s="49">
        <f>[3]AUTO!S80</f>
        <v>0</v>
      </c>
      <c r="F79" s="49"/>
      <c r="G79" s="49">
        <f>[3]AUTO!AD80</f>
        <v>0</v>
      </c>
      <c r="H79" s="49">
        <f>[3]AUTO!AE80</f>
        <v>0</v>
      </c>
      <c r="I79" s="49">
        <f>[3]AUTO!AF80</f>
        <v>0</v>
      </c>
      <c r="J79" s="49">
        <f>[3]AUTO!AG80</f>
        <v>0</v>
      </c>
      <c r="K79" s="49">
        <f>[3]AUTO!AJ80</f>
        <v>0</v>
      </c>
      <c r="L79" s="49">
        <f>[3]AUTO!AM80</f>
        <v>0</v>
      </c>
      <c r="M79" s="49">
        <f>[3]AUTO!AQ80</f>
        <v>0</v>
      </c>
      <c r="N79" s="49">
        <f>[3]AUTO!AR80</f>
        <v>0</v>
      </c>
      <c r="O79" s="49">
        <f t="shared" si="11"/>
        <v>0</v>
      </c>
    </row>
    <row r="80" spans="1:15" ht="12.95" customHeight="1" x14ac:dyDescent="0.2">
      <c r="A80" s="100" t="s">
        <v>280</v>
      </c>
      <c r="B80" s="49">
        <f>[3]AUTO!F81</f>
        <v>2362</v>
      </c>
      <c r="C80" s="49">
        <f>[3]AUTO!K81</f>
        <v>0</v>
      </c>
      <c r="D80" s="49">
        <f>[3]AUTO!N81</f>
        <v>0</v>
      </c>
      <c r="E80" s="49">
        <f>[3]AUTO!S81</f>
        <v>0</v>
      </c>
      <c r="F80" s="49"/>
      <c r="G80" s="49">
        <f>[3]AUTO!AD81</f>
        <v>0</v>
      </c>
      <c r="H80" s="49">
        <f>[3]AUTO!AE81</f>
        <v>0</v>
      </c>
      <c r="I80" s="49">
        <f>[3]AUTO!AF81</f>
        <v>0</v>
      </c>
      <c r="J80" s="49">
        <f>[3]AUTO!AG81</f>
        <v>0</v>
      </c>
      <c r="K80" s="49">
        <f>[3]AUTO!AJ81</f>
        <v>0</v>
      </c>
      <c r="L80" s="49">
        <f>[3]AUTO!AM81</f>
        <v>0</v>
      </c>
      <c r="M80" s="49">
        <f>[3]AUTO!AQ81</f>
        <v>0</v>
      </c>
      <c r="N80" s="49">
        <f>[3]AUTO!AR81</f>
        <v>0</v>
      </c>
      <c r="O80" s="49">
        <f t="shared" si="11"/>
        <v>2362</v>
      </c>
    </row>
    <row r="81" spans="1:15" ht="12.95" customHeight="1" x14ac:dyDescent="0.2">
      <c r="A81" s="100" t="s">
        <v>95</v>
      </c>
      <c r="B81" s="49">
        <f>[3]AUTO!F82</f>
        <v>1233</v>
      </c>
      <c r="C81" s="49">
        <f>[3]AUTO!K82</f>
        <v>0</v>
      </c>
      <c r="D81" s="49">
        <f>[3]AUTO!N82</f>
        <v>0</v>
      </c>
      <c r="E81" s="49">
        <f>[3]AUTO!S82</f>
        <v>0</v>
      </c>
      <c r="F81" s="49"/>
      <c r="G81" s="49">
        <f>[3]AUTO!AD82</f>
        <v>0</v>
      </c>
      <c r="H81" s="49">
        <f>[3]AUTO!AE82</f>
        <v>0</v>
      </c>
      <c r="I81" s="49">
        <f>[3]AUTO!AF82</f>
        <v>0</v>
      </c>
      <c r="J81" s="49">
        <f>[3]AUTO!AG82</f>
        <v>0</v>
      </c>
      <c r="K81" s="49">
        <f>[3]AUTO!AJ82</f>
        <v>0</v>
      </c>
      <c r="L81" s="49">
        <f>[3]AUTO!AM82</f>
        <v>0</v>
      </c>
      <c r="M81" s="49">
        <f>[3]AUTO!AQ82</f>
        <v>0</v>
      </c>
      <c r="N81" s="49">
        <f>[3]AUTO!AR82</f>
        <v>0</v>
      </c>
      <c r="O81" s="49">
        <f t="shared" si="11"/>
        <v>1233</v>
      </c>
    </row>
    <row r="82" spans="1:15" ht="12.95" customHeight="1" x14ac:dyDescent="0.2">
      <c r="A82" s="100" t="s">
        <v>96</v>
      </c>
      <c r="B82" s="49">
        <f>[3]AUTO!F83</f>
        <v>2760</v>
      </c>
      <c r="C82" s="49">
        <f>[3]AUTO!K83</f>
        <v>27521</v>
      </c>
      <c r="D82" s="49">
        <f>[3]AUTO!N83</f>
        <v>0</v>
      </c>
      <c r="E82" s="49">
        <f>[3]AUTO!S83</f>
        <v>0</v>
      </c>
      <c r="F82" s="49"/>
      <c r="G82" s="49">
        <f>[3]AUTO!AD83</f>
        <v>0</v>
      </c>
      <c r="H82" s="49">
        <f>[3]AUTO!AE83</f>
        <v>0</v>
      </c>
      <c r="I82" s="49">
        <f>[3]AUTO!AF83</f>
        <v>0</v>
      </c>
      <c r="J82" s="49">
        <f>[3]AUTO!AG83</f>
        <v>0</v>
      </c>
      <c r="K82" s="49">
        <f>[3]AUTO!AJ83</f>
        <v>0</v>
      </c>
      <c r="L82" s="49">
        <f>[3]AUTO!AM83</f>
        <v>0</v>
      </c>
      <c r="M82" s="49">
        <f>[3]AUTO!AQ83</f>
        <v>0</v>
      </c>
      <c r="N82" s="49">
        <f>[3]AUTO!AR83</f>
        <v>0</v>
      </c>
      <c r="O82" s="49">
        <f t="shared" si="11"/>
        <v>30281</v>
      </c>
    </row>
    <row r="83" spans="1:15" ht="12.95" customHeight="1" x14ac:dyDescent="0.2">
      <c r="A83" s="100" t="s">
        <v>97</v>
      </c>
      <c r="B83" s="49">
        <f>[3]AUTO!F84</f>
        <v>17054</v>
      </c>
      <c r="C83" s="49">
        <f>[3]AUTO!K84</f>
        <v>0</v>
      </c>
      <c r="D83" s="49">
        <f>[3]AUTO!N84</f>
        <v>0</v>
      </c>
      <c r="E83" s="49">
        <f>[3]AUTO!S84</f>
        <v>0</v>
      </c>
      <c r="F83" s="49"/>
      <c r="G83" s="49">
        <f>[3]AUTO!AD84</f>
        <v>0</v>
      </c>
      <c r="H83" s="49">
        <f>[3]AUTO!AE84</f>
        <v>0</v>
      </c>
      <c r="I83" s="49">
        <f>[3]AUTO!AF84</f>
        <v>0</v>
      </c>
      <c r="J83" s="49">
        <f>[3]AUTO!AG84</f>
        <v>0</v>
      </c>
      <c r="K83" s="49">
        <f>[3]AUTO!AJ84</f>
        <v>0</v>
      </c>
      <c r="L83" s="49">
        <f>[3]AUTO!AM84</f>
        <v>0</v>
      </c>
      <c r="M83" s="49">
        <f>[3]AUTO!AQ84</f>
        <v>0</v>
      </c>
      <c r="N83" s="49">
        <f>[3]AUTO!AR84</f>
        <v>0</v>
      </c>
      <c r="O83" s="49">
        <f t="shared" si="11"/>
        <v>17054</v>
      </c>
    </row>
    <row r="84" spans="1:15" ht="12.95" customHeight="1" x14ac:dyDescent="0.2">
      <c r="A84" s="100" t="s">
        <v>98</v>
      </c>
      <c r="B84" s="49">
        <f>[3]AUTO!F85</f>
        <v>64025</v>
      </c>
      <c r="C84" s="49">
        <f>[3]AUTO!K85</f>
        <v>0</v>
      </c>
      <c r="D84" s="49">
        <f>[3]AUTO!N85</f>
        <v>0</v>
      </c>
      <c r="E84" s="49">
        <f>[3]AUTO!S85</f>
        <v>0</v>
      </c>
      <c r="F84" s="49"/>
      <c r="G84" s="49">
        <f>[3]AUTO!AD85</f>
        <v>0</v>
      </c>
      <c r="H84" s="49">
        <f>[3]AUTO!AE85</f>
        <v>0</v>
      </c>
      <c r="I84" s="49">
        <f>[3]AUTO!AF85</f>
        <v>0</v>
      </c>
      <c r="J84" s="49">
        <f>[3]AUTO!AG85</f>
        <v>0</v>
      </c>
      <c r="K84" s="49">
        <f>[3]AUTO!AJ85</f>
        <v>0</v>
      </c>
      <c r="L84" s="49">
        <f>[3]AUTO!AM85</f>
        <v>0</v>
      </c>
      <c r="M84" s="49">
        <f>[3]AUTO!AQ85</f>
        <v>0</v>
      </c>
      <c r="N84" s="49">
        <f>[3]AUTO!AR85</f>
        <v>0</v>
      </c>
      <c r="O84" s="49">
        <f t="shared" si="11"/>
        <v>64025</v>
      </c>
    </row>
    <row r="85" spans="1:15" ht="12.95" customHeight="1" x14ac:dyDescent="0.2">
      <c r="A85" s="100" t="s">
        <v>99</v>
      </c>
      <c r="B85" s="49">
        <f>[3]AUTO!F86</f>
        <v>2882</v>
      </c>
      <c r="C85" s="49">
        <f>[3]AUTO!K86</f>
        <v>0</v>
      </c>
      <c r="D85" s="49">
        <f>[3]AUTO!N86</f>
        <v>0</v>
      </c>
      <c r="E85" s="49">
        <f>[3]AUTO!S86</f>
        <v>0</v>
      </c>
      <c r="F85" s="49"/>
      <c r="G85" s="49">
        <f>[3]AUTO!AD86</f>
        <v>0</v>
      </c>
      <c r="H85" s="49">
        <f>[3]AUTO!AE86</f>
        <v>0</v>
      </c>
      <c r="I85" s="49">
        <f>[3]AUTO!AF86</f>
        <v>0</v>
      </c>
      <c r="J85" s="49">
        <f>[3]AUTO!AG86</f>
        <v>0</v>
      </c>
      <c r="K85" s="49">
        <f>[3]AUTO!AJ86</f>
        <v>0</v>
      </c>
      <c r="L85" s="49">
        <f>[3]AUTO!AM86</f>
        <v>0</v>
      </c>
      <c r="M85" s="49">
        <f>[3]AUTO!AQ86</f>
        <v>0</v>
      </c>
      <c r="N85" s="49">
        <f>[3]AUTO!AR86</f>
        <v>0</v>
      </c>
      <c r="O85" s="49">
        <f t="shared" si="11"/>
        <v>2882</v>
      </c>
    </row>
    <row r="86" spans="1:15" ht="12.95" customHeight="1" x14ac:dyDescent="0.2">
      <c r="A86" s="100" t="s">
        <v>100</v>
      </c>
      <c r="B86" s="49">
        <f>[3]AUTO!F87</f>
        <v>5046</v>
      </c>
      <c r="C86" s="49">
        <f>[3]AUTO!K87</f>
        <v>0</v>
      </c>
      <c r="D86" s="49">
        <f>[3]AUTO!N87</f>
        <v>0</v>
      </c>
      <c r="E86" s="49">
        <f>[3]AUTO!S87</f>
        <v>0</v>
      </c>
      <c r="F86" s="49"/>
      <c r="G86" s="49">
        <f>[3]AUTO!AD87</f>
        <v>0</v>
      </c>
      <c r="H86" s="49">
        <f>[3]AUTO!AE87</f>
        <v>0</v>
      </c>
      <c r="I86" s="49">
        <f>[3]AUTO!AF87</f>
        <v>0</v>
      </c>
      <c r="J86" s="49">
        <f>[3]AUTO!AG87</f>
        <v>0</v>
      </c>
      <c r="K86" s="49">
        <f>[3]AUTO!AJ87</f>
        <v>0</v>
      </c>
      <c r="L86" s="49">
        <f>[3]AUTO!AM87</f>
        <v>0</v>
      </c>
      <c r="M86" s="49">
        <f>[3]AUTO!AQ87</f>
        <v>0</v>
      </c>
      <c r="N86" s="49">
        <f>[3]AUTO!AR87</f>
        <v>0</v>
      </c>
      <c r="O86" s="49">
        <f t="shared" si="11"/>
        <v>5046</v>
      </c>
    </row>
    <row r="87" spans="1:15" ht="12.95" customHeight="1" x14ac:dyDescent="0.2">
      <c r="A87" s="100" t="s">
        <v>101</v>
      </c>
      <c r="B87" s="49">
        <f>[3]AUTO!F88</f>
        <v>6900</v>
      </c>
      <c r="C87" s="49">
        <f>[3]AUTO!K88</f>
        <v>0</v>
      </c>
      <c r="D87" s="49">
        <f>[3]AUTO!N88</f>
        <v>0</v>
      </c>
      <c r="E87" s="49">
        <f>[3]AUTO!S88</f>
        <v>0</v>
      </c>
      <c r="F87" s="49"/>
      <c r="G87" s="49">
        <f>[3]AUTO!AD88</f>
        <v>0</v>
      </c>
      <c r="H87" s="49">
        <f>[3]AUTO!AE88</f>
        <v>0</v>
      </c>
      <c r="I87" s="49">
        <f>[3]AUTO!AF88</f>
        <v>0</v>
      </c>
      <c r="J87" s="49">
        <f>[3]AUTO!AG88</f>
        <v>0</v>
      </c>
      <c r="K87" s="49">
        <f>[3]AUTO!AJ88</f>
        <v>0</v>
      </c>
      <c r="L87" s="49">
        <f>[3]AUTO!AM88</f>
        <v>0</v>
      </c>
      <c r="M87" s="49">
        <f>[3]AUTO!AQ88</f>
        <v>0</v>
      </c>
      <c r="N87" s="49">
        <f>[3]AUTO!AR88</f>
        <v>0</v>
      </c>
      <c r="O87" s="49">
        <f t="shared" si="11"/>
        <v>6900</v>
      </c>
    </row>
    <row r="88" spans="1:15" ht="12.95" customHeight="1" x14ac:dyDescent="0.2">
      <c r="A88" s="100" t="s">
        <v>102</v>
      </c>
      <c r="B88" s="49">
        <f>[3]AUTO!F89</f>
        <v>2518</v>
      </c>
      <c r="C88" s="49">
        <f>[3]AUTO!K89</f>
        <v>0</v>
      </c>
      <c r="D88" s="49">
        <f>[3]AUTO!N89</f>
        <v>0</v>
      </c>
      <c r="E88" s="49">
        <f>[3]AUTO!S89</f>
        <v>0</v>
      </c>
      <c r="F88" s="49"/>
      <c r="G88" s="49">
        <f>[3]AUTO!AD89</f>
        <v>0</v>
      </c>
      <c r="H88" s="49">
        <f>[3]AUTO!AE89</f>
        <v>0</v>
      </c>
      <c r="I88" s="49">
        <f>[3]AUTO!AF89</f>
        <v>0</v>
      </c>
      <c r="J88" s="49">
        <f>[3]AUTO!AG89</f>
        <v>0</v>
      </c>
      <c r="K88" s="49">
        <f>[3]AUTO!AJ89</f>
        <v>0</v>
      </c>
      <c r="L88" s="49">
        <f>[3]AUTO!AM89</f>
        <v>0</v>
      </c>
      <c r="M88" s="49">
        <f>[3]AUTO!AQ89</f>
        <v>0</v>
      </c>
      <c r="N88" s="49">
        <f>[3]AUTO!AR89</f>
        <v>0</v>
      </c>
      <c r="O88" s="49">
        <f t="shared" si="11"/>
        <v>2518</v>
      </c>
    </row>
    <row r="89" spans="1:15" ht="12.95" customHeight="1" x14ac:dyDescent="0.2">
      <c r="A89" s="100" t="s">
        <v>103</v>
      </c>
      <c r="B89" s="49">
        <f>[3]AUTO!F90</f>
        <v>18702</v>
      </c>
      <c r="C89" s="49">
        <f>[3]AUTO!K90</f>
        <v>0</v>
      </c>
      <c r="D89" s="49">
        <f>[3]AUTO!N90</f>
        <v>0</v>
      </c>
      <c r="E89" s="49">
        <f>[3]AUTO!S90</f>
        <v>0</v>
      </c>
      <c r="F89" s="49"/>
      <c r="G89" s="49">
        <f>[3]AUTO!AD90</f>
        <v>0</v>
      </c>
      <c r="H89" s="49">
        <f>[3]AUTO!AE90</f>
        <v>0</v>
      </c>
      <c r="I89" s="49">
        <f>[3]AUTO!AF90</f>
        <v>0</v>
      </c>
      <c r="J89" s="49">
        <f>[3]AUTO!AG90</f>
        <v>0</v>
      </c>
      <c r="K89" s="49">
        <f>[3]AUTO!AJ90</f>
        <v>0</v>
      </c>
      <c r="L89" s="49">
        <f>[3]AUTO!AM90</f>
        <v>0</v>
      </c>
      <c r="M89" s="49">
        <f>[3]AUTO!AQ90</f>
        <v>0</v>
      </c>
      <c r="N89" s="49">
        <f>[3]AUTO!AR90</f>
        <v>0</v>
      </c>
      <c r="O89" s="49">
        <f t="shared" si="11"/>
        <v>18702</v>
      </c>
    </row>
    <row r="90" spans="1:15" ht="12.95" customHeight="1" x14ac:dyDescent="0.2">
      <c r="A90" s="132" t="s">
        <v>104</v>
      </c>
      <c r="B90" s="49">
        <f>[3]AUTO!F91</f>
        <v>145157</v>
      </c>
      <c r="C90" s="49"/>
      <c r="D90" s="49"/>
      <c r="E90" s="49"/>
      <c r="F90" s="49"/>
      <c r="G90" s="49"/>
      <c r="H90" s="49"/>
      <c r="I90" s="49"/>
      <c r="J90" s="49"/>
      <c r="K90" s="49"/>
      <c r="L90" s="49"/>
      <c r="M90" s="49"/>
      <c r="N90" s="49"/>
      <c r="O90" s="49">
        <f t="shared" si="11"/>
        <v>145157</v>
      </c>
    </row>
    <row r="91" spans="1:15" hidden="1" x14ac:dyDescent="0.2">
      <c r="A91" s="132" t="s">
        <v>105</v>
      </c>
      <c r="B91" s="49">
        <f>[3]AUTO!F92</f>
        <v>15101</v>
      </c>
      <c r="C91" s="49"/>
      <c r="D91" s="49"/>
      <c r="E91" s="49"/>
      <c r="F91" s="49"/>
      <c r="G91" s="49"/>
      <c r="H91" s="49"/>
      <c r="I91" s="49"/>
      <c r="J91" s="49"/>
      <c r="K91" s="49"/>
      <c r="L91" s="49"/>
      <c r="M91" s="49"/>
      <c r="N91" s="49"/>
      <c r="O91" s="49">
        <f t="shared" si="11"/>
        <v>15101</v>
      </c>
    </row>
    <row r="92" spans="1:15" hidden="1" x14ac:dyDescent="0.2">
      <c r="A92" s="132" t="s">
        <v>106</v>
      </c>
      <c r="B92" s="49">
        <f>[3]AUTO!F93</f>
        <v>130056</v>
      </c>
      <c r="C92" s="49"/>
      <c r="D92" s="49"/>
      <c r="E92" s="49"/>
      <c r="F92" s="49"/>
      <c r="G92" s="49"/>
      <c r="H92" s="49"/>
      <c r="I92" s="49"/>
      <c r="J92" s="49"/>
      <c r="K92" s="49"/>
      <c r="L92" s="49"/>
      <c r="M92" s="49"/>
      <c r="N92" s="49"/>
      <c r="O92" s="49"/>
    </row>
    <row r="93" spans="1:15" hidden="1" x14ac:dyDescent="0.2">
      <c r="A93" s="132"/>
      <c r="B93" s="49"/>
      <c r="C93" s="49"/>
      <c r="D93" s="49"/>
      <c r="E93" s="49"/>
      <c r="F93" s="49"/>
      <c r="G93" s="49"/>
      <c r="H93" s="49"/>
      <c r="I93" s="49"/>
      <c r="J93" s="49"/>
      <c r="K93" s="49"/>
      <c r="L93" s="49"/>
      <c r="M93" s="49"/>
      <c r="N93" s="49"/>
      <c r="O93" s="49"/>
    </row>
    <row r="94" spans="1:15" x14ac:dyDescent="0.2">
      <c r="A94" s="12" t="s">
        <v>167</v>
      </c>
      <c r="B94" s="49">
        <f>[3]AUTO!F95</f>
        <v>0</v>
      </c>
      <c r="C94" s="49">
        <f>[3]AUTO!K95</f>
        <v>0</v>
      </c>
      <c r="D94" s="49">
        <f>[3]AUTO!N95</f>
        <v>0</v>
      </c>
      <c r="E94" s="49">
        <f>[3]AUTO!S95</f>
        <v>386250</v>
      </c>
      <c r="F94" s="49"/>
      <c r="G94" s="49">
        <f>[3]AUTO!AD95</f>
        <v>0</v>
      </c>
      <c r="H94" s="49">
        <f>[3]AUTO!AE95</f>
        <v>0</v>
      </c>
      <c r="I94" s="49">
        <f>[3]AUTO!AF95</f>
        <v>0</v>
      </c>
      <c r="J94" s="49">
        <f>[3]AUTO!AG95</f>
        <v>0</v>
      </c>
      <c r="K94" s="49">
        <f>[3]AUTO!AJ95</f>
        <v>0</v>
      </c>
      <c r="L94" s="49">
        <f>[3]AUTO!AM95</f>
        <v>0</v>
      </c>
      <c r="M94" s="49">
        <f>[3]AUTO!AQ95</f>
        <v>0</v>
      </c>
      <c r="N94" s="49">
        <f>[3]AUTO!AR95</f>
        <v>0</v>
      </c>
      <c r="O94" s="49">
        <f>SUM(B94:N94)</f>
        <v>386250</v>
      </c>
    </row>
    <row r="95" spans="1:15" ht="13.5" customHeight="1" x14ac:dyDescent="0.2">
      <c r="A95" s="134" t="s">
        <v>190</v>
      </c>
      <c r="B95" s="49">
        <f t="shared" ref="B95:K95" si="12">SUM(B96:B97)</f>
        <v>0</v>
      </c>
      <c r="C95" s="49">
        <f t="shared" si="12"/>
        <v>0</v>
      </c>
      <c r="D95" s="49">
        <f t="shared" si="12"/>
        <v>0</v>
      </c>
      <c r="E95" s="49">
        <f t="shared" si="12"/>
        <v>0</v>
      </c>
      <c r="F95" s="49"/>
      <c r="G95" s="49">
        <f t="shared" si="12"/>
        <v>0</v>
      </c>
      <c r="H95" s="49">
        <f t="shared" si="12"/>
        <v>0</v>
      </c>
      <c r="I95" s="49">
        <f t="shared" si="12"/>
        <v>0</v>
      </c>
      <c r="J95" s="49">
        <f t="shared" si="12"/>
        <v>0</v>
      </c>
      <c r="K95" s="49">
        <f t="shared" si="12"/>
        <v>0</v>
      </c>
      <c r="L95" s="49">
        <f>SUM(L96:L97)</f>
        <v>0</v>
      </c>
      <c r="M95" s="49">
        <f>SUM(M96:M97)</f>
        <v>486885005</v>
      </c>
      <c r="N95" s="49">
        <f>SUM(N96:N97)</f>
        <v>0</v>
      </c>
      <c r="O95" s="49">
        <f>SUM(O96:O97)</f>
        <v>486885005</v>
      </c>
    </row>
    <row r="96" spans="1:15" hidden="1" x14ac:dyDescent="0.2">
      <c r="A96" s="134" t="s">
        <v>169</v>
      </c>
      <c r="B96" s="49">
        <f>[3]AUTO!F97</f>
        <v>0</v>
      </c>
      <c r="C96" s="49">
        <f>[3]AUTO!K97</f>
        <v>0</v>
      </c>
      <c r="D96" s="49">
        <f>[3]AUTO!N97</f>
        <v>0</v>
      </c>
      <c r="E96" s="49">
        <f>[3]AUTO!S97</f>
        <v>0</v>
      </c>
      <c r="F96" s="49"/>
      <c r="G96" s="49">
        <f>[3]AUTO!AD97</f>
        <v>0</v>
      </c>
      <c r="H96" s="49">
        <f>[3]AUTO!AE97</f>
        <v>0</v>
      </c>
      <c r="I96" s="49">
        <f>[3]AUTO!AF97</f>
        <v>0</v>
      </c>
      <c r="J96" s="49">
        <f>[3]AUTO!AG97</f>
        <v>0</v>
      </c>
      <c r="K96" s="49">
        <f>[3]AUTO!AJ97</f>
        <v>0</v>
      </c>
      <c r="L96" s="49">
        <f>[3]AUTO!AM97</f>
        <v>0</v>
      </c>
      <c r="M96" s="49">
        <f>[3]AUTO!AQ97</f>
        <v>486885005</v>
      </c>
      <c r="N96" s="49">
        <f>[3]AUTO!AR97</f>
        <v>0</v>
      </c>
      <c r="O96" s="49">
        <f>SUM(B96:N96)</f>
        <v>486885005</v>
      </c>
    </row>
    <row r="97" spans="1:15" hidden="1" x14ac:dyDescent="0.2">
      <c r="A97" s="134" t="s">
        <v>170</v>
      </c>
      <c r="B97" s="49">
        <f>[3]AUTO!F98</f>
        <v>0</v>
      </c>
      <c r="C97" s="49">
        <f>[3]AUTO!K98</f>
        <v>0</v>
      </c>
      <c r="D97" s="49">
        <f>[3]AUTO!N98</f>
        <v>0</v>
      </c>
      <c r="E97" s="49">
        <f>[3]AUTO!S98</f>
        <v>0</v>
      </c>
      <c r="F97" s="49"/>
      <c r="G97" s="49">
        <f>[3]AUTO!AD98</f>
        <v>0</v>
      </c>
      <c r="H97" s="49">
        <f>[3]AUTO!AE98</f>
        <v>0</v>
      </c>
      <c r="I97" s="49">
        <f>[3]AUTO!AF98</f>
        <v>0</v>
      </c>
      <c r="J97" s="49">
        <f>[3]AUTO!AG98</f>
        <v>0</v>
      </c>
      <c r="K97" s="49">
        <f>[3]AUTO!AJ98</f>
        <v>0</v>
      </c>
      <c r="L97" s="49">
        <f>[3]AUTO!AM98</f>
        <v>0</v>
      </c>
      <c r="M97" s="49">
        <f>[3]AUTO!AQ98</f>
        <v>0</v>
      </c>
      <c r="N97" s="49">
        <f>[3]AUTO!AR98</f>
        <v>0</v>
      </c>
      <c r="O97" s="49">
        <f>SUM(B97:N97)</f>
        <v>0</v>
      </c>
    </row>
    <row r="98" spans="1:15" x14ac:dyDescent="0.2">
      <c r="A98" s="12" t="s">
        <v>171</v>
      </c>
      <c r="B98" s="49">
        <f>[3]AUTO!F99</f>
        <v>2329</v>
      </c>
      <c r="C98" s="49">
        <f>[3]AUTO!K99</f>
        <v>0</v>
      </c>
      <c r="D98" s="49">
        <f>[3]AUTO!N99</f>
        <v>0</v>
      </c>
      <c r="E98" s="49">
        <f>[3]AUTO!S99</f>
        <v>0</v>
      </c>
      <c r="F98" s="49"/>
      <c r="G98" s="49">
        <f>[3]AUTO!AD99</f>
        <v>0</v>
      </c>
      <c r="H98" s="49">
        <f>[3]AUTO!AE99</f>
        <v>0</v>
      </c>
      <c r="I98" s="49">
        <f>[3]AUTO!AF99</f>
        <v>0</v>
      </c>
      <c r="J98" s="49">
        <f>[3]AUTO!AG99</f>
        <v>0</v>
      </c>
      <c r="K98" s="49">
        <f>[3]AUTO!AJ99</f>
        <v>0</v>
      </c>
      <c r="L98" s="49">
        <f>[3]AUTO!AM99</f>
        <v>0</v>
      </c>
      <c r="M98" s="49">
        <f>[3]AUTO!AQ99</f>
        <v>0</v>
      </c>
      <c r="N98" s="49">
        <f>[3]AUTO!AR99</f>
        <v>0</v>
      </c>
      <c r="O98" s="49">
        <f>SUM(B98:N98)</f>
        <v>2329</v>
      </c>
    </row>
    <row r="99" spans="1:15" ht="15.75" customHeight="1" x14ac:dyDescent="0.2">
      <c r="A99" s="132" t="s">
        <v>184</v>
      </c>
      <c r="B99" s="49">
        <f>[3]AUTO!F100</f>
        <v>0</v>
      </c>
      <c r="C99" s="49">
        <f>[3]AUTO!K100</f>
        <v>0</v>
      </c>
      <c r="D99" s="49">
        <f>[3]AUTO!N100</f>
        <v>0</v>
      </c>
      <c r="E99" s="49">
        <f>[3]AUTO!S100</f>
        <v>0</v>
      </c>
      <c r="F99" s="49"/>
      <c r="G99" s="49">
        <f>[3]AUTO!AD100</f>
        <v>0</v>
      </c>
      <c r="H99" s="49">
        <f>[3]AUTO!AE100</f>
        <v>0</v>
      </c>
      <c r="I99" s="49">
        <f>[3]AUTO!AF100</f>
        <v>334877000</v>
      </c>
      <c r="J99" s="49">
        <f>[3]AUTO!AG100</f>
        <v>0</v>
      </c>
      <c r="K99" s="49">
        <f>[3]AUTO!AJ100</f>
        <v>0</v>
      </c>
      <c r="L99" s="49">
        <f>[3]AUTO!AM100</f>
        <v>0</v>
      </c>
      <c r="M99" s="49">
        <f>[3]AUTO!AQ100</f>
        <v>0</v>
      </c>
      <c r="N99" s="49">
        <f>[3]AUTO!AR100</f>
        <v>0</v>
      </c>
      <c r="O99" s="49">
        <f>SUM(B99:N99)</f>
        <v>334877000</v>
      </c>
    </row>
    <row r="100" spans="1:15" ht="17.25" customHeight="1" thickBot="1" x14ac:dyDescent="0.25">
      <c r="A100" s="270" t="s">
        <v>0</v>
      </c>
      <c r="B100" s="274">
        <f>SUM(B6:B12)+SUM(B15:B20)+SUM(B23:B26)+SUM(B29:B30)+SUM(B33:B49)+B95+B99+B94+B98</f>
        <v>38365758</v>
      </c>
      <c r="C100" s="274">
        <f t="shared" ref="C100:O100" si="13">SUM(C6:C12)+SUM(C15:C20)+SUM(C23:C26)+SUM(C29:C30)+SUM(C33:C49)+C95+C99+C94+C98</f>
        <v>584562</v>
      </c>
      <c r="D100" s="274">
        <f t="shared" si="13"/>
        <v>4433056</v>
      </c>
      <c r="E100" s="274">
        <f t="shared" si="13"/>
        <v>7821706</v>
      </c>
      <c r="F100" s="274">
        <f t="shared" si="13"/>
        <v>3012324</v>
      </c>
      <c r="G100" s="274">
        <f t="shared" si="13"/>
        <v>0</v>
      </c>
      <c r="H100" s="274">
        <f t="shared" si="13"/>
        <v>480</v>
      </c>
      <c r="I100" s="274">
        <f t="shared" si="13"/>
        <v>334877000</v>
      </c>
      <c r="J100" s="274">
        <f t="shared" si="13"/>
        <v>0</v>
      </c>
      <c r="K100" s="274">
        <f t="shared" si="13"/>
        <v>705013</v>
      </c>
      <c r="L100" s="274">
        <f t="shared" si="13"/>
        <v>2942313</v>
      </c>
      <c r="M100" s="274">
        <f t="shared" si="13"/>
        <v>486885005</v>
      </c>
      <c r="N100" s="274">
        <f t="shared" si="13"/>
        <v>0</v>
      </c>
      <c r="O100" s="274">
        <f t="shared" si="13"/>
        <v>879627217</v>
      </c>
    </row>
    <row r="101" spans="1:15" ht="13.5" thickTop="1" x14ac:dyDescent="0.2"/>
  </sheetData>
  <printOptions gridLines="1"/>
  <pageMargins left="0.57999999999999996" right="0.25" top="0.51" bottom="0.35" header="0.17" footer="0.17"/>
  <pageSetup paperSize="9" scale="73"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10"/>
  <sheetViews>
    <sheetView zoomScale="148" zoomScaleNormal="148" workbookViewId="0">
      <pane xSplit="1" ySplit="5" topLeftCell="B36" activePane="bottomRight" state="frozen"/>
      <selection pane="topRight" activeCell="B1" sqref="B1"/>
      <selection pane="bottomLeft" activeCell="A7" sqref="A7"/>
      <selection pane="bottomRight" activeCell="E108" sqref="E108"/>
    </sheetView>
  </sheetViews>
  <sheetFormatPr defaultRowHeight="12" customHeight="1" x14ac:dyDescent="0.2"/>
  <cols>
    <col min="1" max="1" width="12.7109375" style="135" customWidth="1"/>
    <col min="2" max="2" width="10.42578125" style="135" customWidth="1"/>
    <col min="3" max="4" width="9.5703125" style="135" customWidth="1"/>
    <col min="5" max="5" width="10.42578125" style="135" customWidth="1"/>
    <col min="6" max="6" width="8.42578125" style="135" customWidth="1"/>
    <col min="7" max="7" width="9.5703125" style="135" customWidth="1"/>
    <col min="8" max="8" width="9.85546875" style="135" customWidth="1"/>
    <col min="9" max="9" width="9.140625" style="1"/>
    <col min="10" max="10" width="9.85546875" style="1" bestFit="1" customWidth="1"/>
    <col min="11" max="16384" width="9.140625" style="1"/>
  </cols>
  <sheetData>
    <row r="1" spans="1:8" s="124" customFormat="1" ht="15.95" customHeight="1" x14ac:dyDescent="0.2">
      <c r="A1" s="123" t="str">
        <f>[3]SUM!A1</f>
        <v>CY 2017 ALLOTMENT RELEASES</v>
      </c>
      <c r="B1" s="123"/>
      <c r="C1" s="123"/>
      <c r="H1" s="125"/>
    </row>
    <row r="2" spans="1:8" s="124" customFormat="1" ht="15.95" customHeight="1" x14ac:dyDescent="0.2">
      <c r="A2" s="126" t="s">
        <v>185</v>
      </c>
      <c r="B2" s="126"/>
      <c r="C2" s="126"/>
    </row>
    <row r="3" spans="1:8" s="124" customFormat="1" ht="15.95" customHeight="1" x14ac:dyDescent="0.2">
      <c r="A3" s="123" t="str">
        <f>[3]SUM!A3</f>
        <v>JANUARY 1- MAY 31, 2017</v>
      </c>
      <c r="B3" s="123"/>
      <c r="C3" s="123"/>
      <c r="D3" s="74"/>
    </row>
    <row r="4" spans="1:8" s="124" customFormat="1" ht="15.95" customHeight="1" x14ac:dyDescent="0.2">
      <c r="A4" s="123" t="s">
        <v>37</v>
      </c>
      <c r="B4" s="123"/>
      <c r="C4" s="123"/>
    </row>
    <row r="5" spans="1:8" ht="61.5" customHeight="1" x14ac:dyDescent="0.2">
      <c r="A5" s="266" t="s">
        <v>36</v>
      </c>
      <c r="B5" s="266" t="s">
        <v>186</v>
      </c>
      <c r="C5" s="267" t="s">
        <v>124</v>
      </c>
      <c r="D5" s="268" t="s">
        <v>125</v>
      </c>
      <c r="E5" s="269" t="s">
        <v>126</v>
      </c>
      <c r="F5" s="267" t="s">
        <v>127</v>
      </c>
      <c r="G5" s="268" t="s">
        <v>187</v>
      </c>
      <c r="H5" s="268" t="s">
        <v>188</v>
      </c>
    </row>
    <row r="6" spans="1:8" ht="26.1" hidden="1" customHeight="1" x14ac:dyDescent="0.2">
      <c r="A6" s="130" t="s">
        <v>130</v>
      </c>
      <c r="B6" s="7">
        <f>'[3]CONT-RA10717'!B7</f>
        <v>0</v>
      </c>
      <c r="C6" s="135">
        <f>'[3]CONT-RA10717'!E7</f>
        <v>0</v>
      </c>
      <c r="D6" s="135">
        <f>'[3]CONT-RA10717'!H7</f>
        <v>0</v>
      </c>
      <c r="E6" s="135">
        <f>'[3]CONT-RA10717'!K7</f>
        <v>0</v>
      </c>
      <c r="F6" s="135">
        <f>'[3]CONT-RA10717'!N7</f>
        <v>0</v>
      </c>
      <c r="G6" s="135">
        <f t="shared" ref="G6:G11" si="0">SUM(C6:F6)</f>
        <v>0</v>
      </c>
      <c r="H6" s="135">
        <f t="shared" ref="H6:H22" si="1">G6+B6</f>
        <v>0</v>
      </c>
    </row>
    <row r="7" spans="1:8" ht="26.1" hidden="1" customHeight="1" x14ac:dyDescent="0.2">
      <c r="A7" s="13" t="s">
        <v>131</v>
      </c>
      <c r="B7" s="7">
        <f>'[3]CONT-RA10717'!B8</f>
        <v>0</v>
      </c>
      <c r="C7" s="135">
        <f>'[3]CONT-RA10717'!E8</f>
        <v>0</v>
      </c>
      <c r="D7" s="135">
        <f>'[3]CONT-RA10717'!H8</f>
        <v>0</v>
      </c>
      <c r="E7" s="135">
        <f>'[3]CONT-RA10717'!K8</f>
        <v>0</v>
      </c>
      <c r="F7" s="135">
        <f>'[3]CONT-RA10717'!N8</f>
        <v>0</v>
      </c>
      <c r="G7" s="135">
        <f t="shared" si="0"/>
        <v>0</v>
      </c>
      <c r="H7" s="135">
        <f t="shared" si="1"/>
        <v>0</v>
      </c>
    </row>
    <row r="8" spans="1:8" ht="26.1" hidden="1" customHeight="1" x14ac:dyDescent="0.2">
      <c r="A8" s="13" t="s">
        <v>132</v>
      </c>
      <c r="B8" s="7">
        <f>'[3]CONT-RA10717'!B9</f>
        <v>0</v>
      </c>
      <c r="C8" s="135">
        <f>'[3]CONT-RA10717'!E9</f>
        <v>0</v>
      </c>
      <c r="D8" s="135">
        <f>'[3]CONT-RA10717'!H9</f>
        <v>0</v>
      </c>
      <c r="E8" s="135">
        <f>'[3]CONT-RA10717'!K9</f>
        <v>0</v>
      </c>
      <c r="F8" s="135">
        <f>'[3]CONT-RA10717'!N9</f>
        <v>0</v>
      </c>
      <c r="G8" s="135">
        <f t="shared" si="0"/>
        <v>0</v>
      </c>
      <c r="H8" s="135">
        <f t="shared" si="1"/>
        <v>0</v>
      </c>
    </row>
    <row r="9" spans="1:8" ht="26.1" hidden="1" customHeight="1" x14ac:dyDescent="0.2">
      <c r="A9" s="13" t="s">
        <v>133</v>
      </c>
      <c r="B9" s="7">
        <f>'[3]CONT-RA10717'!B10</f>
        <v>0</v>
      </c>
      <c r="C9" s="135">
        <f>'[3]CONT-RA10717'!E10</f>
        <v>0</v>
      </c>
      <c r="D9" s="135">
        <f>'[3]CONT-RA10717'!H10</f>
        <v>0</v>
      </c>
      <c r="E9" s="135">
        <f>'[3]CONT-RA10717'!K10</f>
        <v>0</v>
      </c>
      <c r="F9" s="135">
        <f>'[3]CONT-RA10717'!N10</f>
        <v>0</v>
      </c>
      <c r="G9" s="135">
        <f t="shared" si="0"/>
        <v>0</v>
      </c>
      <c r="H9" s="135">
        <f t="shared" si="1"/>
        <v>0</v>
      </c>
    </row>
    <row r="10" spans="1:8" ht="26.1" customHeight="1" x14ac:dyDescent="0.2">
      <c r="A10" s="13" t="s">
        <v>134</v>
      </c>
      <c r="B10" s="7">
        <f>'[3]CONT-RA10717'!B11</f>
        <v>0</v>
      </c>
      <c r="C10" s="135">
        <f>'[3]CONT-RA10717'!E11</f>
        <v>0</v>
      </c>
      <c r="D10" s="135">
        <f>'[3]CONT-RA10717'!H11</f>
        <v>0</v>
      </c>
      <c r="E10" s="135">
        <f>'[3]CONT-RA10717'!K11</f>
        <v>4336197</v>
      </c>
      <c r="F10" s="135">
        <f>'[3]CONT-RA10717'!N11</f>
        <v>0</v>
      </c>
      <c r="G10" s="135">
        <f t="shared" si="0"/>
        <v>4336197</v>
      </c>
      <c r="H10" s="135">
        <f t="shared" si="1"/>
        <v>4336197</v>
      </c>
    </row>
    <row r="11" spans="1:8" ht="26.1" hidden="1" customHeight="1" x14ac:dyDescent="0.2">
      <c r="A11" s="13" t="s">
        <v>135</v>
      </c>
      <c r="B11" s="7">
        <f>'[3]CONT-RA10717'!B12</f>
        <v>0</v>
      </c>
      <c r="C11" s="135">
        <f>'[3]CONT-RA10717'!E12</f>
        <v>0</v>
      </c>
      <c r="D11" s="135">
        <f>'[3]CONT-RA10717'!H12</f>
        <v>0</v>
      </c>
      <c r="E11" s="135">
        <f>'[3]CONT-RA10717'!K12</f>
        <v>0</v>
      </c>
      <c r="F11" s="135">
        <f>'[3]CONT-RA10717'!N12</f>
        <v>0</v>
      </c>
      <c r="G11" s="135">
        <f t="shared" si="0"/>
        <v>0</v>
      </c>
      <c r="H11" s="135">
        <f t="shared" si="1"/>
        <v>0</v>
      </c>
    </row>
    <row r="12" spans="1:8" ht="26.1" customHeight="1" x14ac:dyDescent="0.2">
      <c r="A12" s="12" t="s">
        <v>136</v>
      </c>
      <c r="B12" s="135">
        <f t="shared" ref="B12:F12" si="2">SUM(B13:B14)</f>
        <v>1314375</v>
      </c>
      <c r="C12" s="135">
        <f t="shared" si="2"/>
        <v>0</v>
      </c>
      <c r="D12" s="135">
        <f t="shared" si="2"/>
        <v>0</v>
      </c>
      <c r="E12" s="135">
        <f t="shared" si="2"/>
        <v>0</v>
      </c>
      <c r="F12" s="135">
        <f t="shared" si="2"/>
        <v>0</v>
      </c>
      <c r="G12" s="135">
        <f>SUM(G13:G14)</f>
        <v>0</v>
      </c>
      <c r="H12" s="135">
        <f t="shared" si="1"/>
        <v>1314375</v>
      </c>
    </row>
    <row r="13" spans="1:8" ht="26.1" hidden="1" customHeight="1" x14ac:dyDescent="0.2">
      <c r="A13" s="12" t="s">
        <v>137</v>
      </c>
      <c r="B13" s="7">
        <f>'[3]CONT-RA10717'!B14</f>
        <v>1314375</v>
      </c>
      <c r="C13" s="135">
        <f>'[3]CONT-RA10717'!E14</f>
        <v>0</v>
      </c>
      <c r="D13" s="135">
        <f>'[3]CONT-RA10717'!H14</f>
        <v>0</v>
      </c>
      <c r="E13" s="135">
        <f>'[3]CONT-RA10717'!K14</f>
        <v>0</v>
      </c>
      <c r="F13" s="135">
        <f>'[3]CONT-RA10717'!N14</f>
        <v>0</v>
      </c>
      <c r="G13" s="135">
        <f t="shared" ref="G13:G19" si="3">SUM(C13:F13)</f>
        <v>0</v>
      </c>
      <c r="H13" s="135">
        <f t="shared" si="1"/>
        <v>1314375</v>
      </c>
    </row>
    <row r="14" spans="1:8" ht="26.1" hidden="1" customHeight="1" x14ac:dyDescent="0.2">
      <c r="A14" s="12" t="s">
        <v>138</v>
      </c>
      <c r="B14" s="7">
        <f>'[3]CONT-RA10717'!B15</f>
        <v>0</v>
      </c>
      <c r="C14" s="135">
        <f>'[3]CONT-RA10717'!E15</f>
        <v>0</v>
      </c>
      <c r="D14" s="135">
        <f>'[3]CONT-RA10717'!H15</f>
        <v>0</v>
      </c>
      <c r="E14" s="135">
        <f>'[3]CONT-RA10717'!K15</f>
        <v>0</v>
      </c>
      <c r="F14" s="135">
        <f>'[3]CONT-RA10717'!N15</f>
        <v>0</v>
      </c>
      <c r="G14" s="135">
        <f t="shared" si="3"/>
        <v>0</v>
      </c>
      <c r="H14" s="135">
        <f t="shared" si="1"/>
        <v>0</v>
      </c>
    </row>
    <row r="15" spans="1:8" ht="26.1" customHeight="1" x14ac:dyDescent="0.2">
      <c r="A15" s="12" t="s">
        <v>139</v>
      </c>
      <c r="B15" s="7">
        <f>'[3]CONT-RA10717'!B16</f>
        <v>355558</v>
      </c>
      <c r="C15" s="135">
        <f>'[3]CONT-RA10717'!E16</f>
        <v>0</v>
      </c>
      <c r="D15" s="135">
        <f>'[3]CONT-RA10717'!H16</f>
        <v>0</v>
      </c>
      <c r="E15" s="135">
        <f>'[3]CONT-RA10717'!K16</f>
        <v>10049</v>
      </c>
      <c r="F15" s="135">
        <f>'[3]CONT-RA10717'!N16</f>
        <v>0</v>
      </c>
      <c r="G15" s="135">
        <f t="shared" si="3"/>
        <v>10049</v>
      </c>
      <c r="H15" s="135">
        <f t="shared" si="1"/>
        <v>365607</v>
      </c>
    </row>
    <row r="16" spans="1:8" ht="26.1" hidden="1" customHeight="1" x14ac:dyDescent="0.2">
      <c r="A16" s="12" t="s">
        <v>140</v>
      </c>
      <c r="B16" s="7">
        <f>'[3]CONT-RA10717'!B17</f>
        <v>0</v>
      </c>
      <c r="C16" s="135">
        <f>'[3]CONT-RA10717'!E17</f>
        <v>0</v>
      </c>
      <c r="D16" s="135">
        <f>'[3]CONT-RA10717'!H17</f>
        <v>0</v>
      </c>
      <c r="E16" s="135">
        <f>'[3]CONT-RA10717'!K17</f>
        <v>0</v>
      </c>
      <c r="F16" s="135">
        <f>'[3]CONT-RA10717'!N17</f>
        <v>0</v>
      </c>
      <c r="G16" s="135">
        <f t="shared" si="3"/>
        <v>0</v>
      </c>
      <c r="H16" s="135">
        <f t="shared" si="1"/>
        <v>0</v>
      </c>
    </row>
    <row r="17" spans="1:8" ht="26.1" customHeight="1" x14ac:dyDescent="0.2">
      <c r="A17" s="12" t="s">
        <v>141</v>
      </c>
      <c r="B17" s="7">
        <f>'[3]CONT-RA10717'!B18</f>
        <v>0</v>
      </c>
      <c r="C17" s="135">
        <f>'[3]CONT-RA10717'!E18</f>
        <v>0</v>
      </c>
      <c r="D17" s="135">
        <f>'[3]CONT-RA10717'!H18</f>
        <v>0</v>
      </c>
      <c r="E17" s="135">
        <f>'[3]CONT-RA10717'!K18</f>
        <v>270943</v>
      </c>
      <c r="F17" s="135">
        <f>'[3]CONT-RA10717'!N18</f>
        <v>0</v>
      </c>
      <c r="G17" s="135">
        <f t="shared" si="3"/>
        <v>270943</v>
      </c>
      <c r="H17" s="135">
        <f t="shared" si="1"/>
        <v>270943</v>
      </c>
    </row>
    <row r="18" spans="1:8" ht="26.1" hidden="1" customHeight="1" x14ac:dyDescent="0.2">
      <c r="A18" s="12" t="s">
        <v>142</v>
      </c>
      <c r="B18" s="7">
        <f>'[3]CONT-RA10717'!B19</f>
        <v>0</v>
      </c>
      <c r="C18" s="135">
        <f>'[3]CONT-RA10717'!E19</f>
        <v>0</v>
      </c>
      <c r="D18" s="135">
        <f>'[3]CONT-RA10717'!H19</f>
        <v>0</v>
      </c>
      <c r="E18" s="135">
        <f>'[3]CONT-RA10717'!K19</f>
        <v>0</v>
      </c>
      <c r="F18" s="135">
        <f>'[3]CONT-RA10717'!N19</f>
        <v>0</v>
      </c>
      <c r="G18" s="135">
        <f t="shared" si="3"/>
        <v>0</v>
      </c>
      <c r="H18" s="135">
        <f t="shared" si="1"/>
        <v>0</v>
      </c>
    </row>
    <row r="19" spans="1:8" ht="26.1" hidden="1" customHeight="1" x14ac:dyDescent="0.2">
      <c r="A19" s="12" t="s">
        <v>143</v>
      </c>
      <c r="B19" s="7">
        <f>'[3]CONT-RA10717'!B20</f>
        <v>0</v>
      </c>
      <c r="C19" s="135">
        <f>'[3]CONT-RA10717'!E20</f>
        <v>0</v>
      </c>
      <c r="D19" s="135">
        <f>'[3]CONT-RA10717'!H20</f>
        <v>0</v>
      </c>
      <c r="E19" s="135">
        <f>'[3]CONT-RA10717'!K20</f>
        <v>0</v>
      </c>
      <c r="F19" s="135">
        <f>'[3]CONT-RA10717'!N20</f>
        <v>0</v>
      </c>
      <c r="G19" s="135">
        <f t="shared" si="3"/>
        <v>0</v>
      </c>
      <c r="H19" s="135">
        <f t="shared" si="1"/>
        <v>0</v>
      </c>
    </row>
    <row r="20" spans="1:8" ht="26.1" customHeight="1" x14ac:dyDescent="0.2">
      <c r="A20" s="12" t="s">
        <v>144</v>
      </c>
      <c r="B20" s="135">
        <f t="shared" ref="B20:F20" si="4">+B21+B22</f>
        <v>157645</v>
      </c>
      <c r="C20" s="135">
        <f t="shared" si="4"/>
        <v>0</v>
      </c>
      <c r="D20" s="135">
        <f t="shared" si="4"/>
        <v>0</v>
      </c>
      <c r="E20" s="135">
        <f t="shared" si="4"/>
        <v>0</v>
      </c>
      <c r="F20" s="135">
        <f t="shared" si="4"/>
        <v>0</v>
      </c>
      <c r="G20" s="135">
        <f>+G21+G22</f>
        <v>0</v>
      </c>
      <c r="H20" s="135">
        <f t="shared" si="1"/>
        <v>157645</v>
      </c>
    </row>
    <row r="21" spans="1:8" ht="26.1" hidden="1" customHeight="1" x14ac:dyDescent="0.2">
      <c r="A21" s="12" t="s">
        <v>137</v>
      </c>
      <c r="B21" s="7">
        <f>'[3]CONT-RA10717'!B22</f>
        <v>157645</v>
      </c>
      <c r="C21" s="135">
        <f>'[3]CONT-RA10717'!E22</f>
        <v>0</v>
      </c>
      <c r="D21" s="135">
        <f>'[3]CONT-RA10717'!H22</f>
        <v>0</v>
      </c>
      <c r="E21" s="135">
        <f>'[3]CONT-RA10717'!K22</f>
        <v>0</v>
      </c>
      <c r="F21" s="135">
        <f>'[3]CONT-RA10717'!N22</f>
        <v>0</v>
      </c>
      <c r="G21" s="135">
        <f>SUM(C21:F21)</f>
        <v>0</v>
      </c>
      <c r="H21" s="135">
        <f t="shared" si="1"/>
        <v>157645</v>
      </c>
    </row>
    <row r="22" spans="1:8" ht="26.1" hidden="1" customHeight="1" x14ac:dyDescent="0.2">
      <c r="A22" s="12" t="s">
        <v>138</v>
      </c>
      <c r="B22" s="7">
        <f>'[3]CONT-RA10717'!B23</f>
        <v>0</v>
      </c>
      <c r="C22" s="135">
        <f>'[3]CONT-RA10717'!E23</f>
        <v>0</v>
      </c>
      <c r="D22" s="135">
        <f>'[3]CONT-RA10717'!H23</f>
        <v>0</v>
      </c>
      <c r="E22" s="135">
        <f>'[3]CONT-RA10717'!K23</f>
        <v>0</v>
      </c>
      <c r="F22" s="135">
        <f>'[3]CONT-RA10717'!N23</f>
        <v>0</v>
      </c>
      <c r="G22" s="135">
        <f>SUM(C22:F22)</f>
        <v>0</v>
      </c>
      <c r="H22" s="135">
        <f t="shared" si="1"/>
        <v>0</v>
      </c>
    </row>
    <row r="23" spans="1:8" ht="26.1" hidden="1" customHeight="1" x14ac:dyDescent="0.2">
      <c r="A23" s="12" t="s">
        <v>145</v>
      </c>
      <c r="B23" s="7"/>
    </row>
    <row r="24" spans="1:8" ht="26.1" hidden="1" customHeight="1" x14ac:dyDescent="0.2">
      <c r="A24" s="12" t="s">
        <v>146</v>
      </c>
      <c r="B24" s="7">
        <f>'[3]CONT-RA10717'!B25</f>
        <v>0</v>
      </c>
      <c r="C24" s="135">
        <f>'[3]CONT-RA10717'!E25</f>
        <v>0</v>
      </c>
      <c r="D24" s="135">
        <f>'[3]CONT-RA10717'!H25</f>
        <v>0</v>
      </c>
      <c r="E24" s="135">
        <f>'[3]CONT-RA10717'!K25</f>
        <v>0</v>
      </c>
      <c r="F24" s="135">
        <f>'[3]CONT-RA10717'!N25</f>
        <v>0</v>
      </c>
      <c r="G24" s="135">
        <f>SUM(C24:F24)</f>
        <v>0</v>
      </c>
      <c r="H24" s="135">
        <f t="shared" ref="H24:H47" si="5">G24+B24</f>
        <v>0</v>
      </c>
    </row>
    <row r="25" spans="1:8" ht="26.1" customHeight="1" x14ac:dyDescent="0.2">
      <c r="A25" s="12" t="s">
        <v>147</v>
      </c>
      <c r="B25" s="7">
        <f>'[3]CONT-RA10717'!B26</f>
        <v>0</v>
      </c>
      <c r="C25" s="135">
        <f>'[3]CONT-RA10717'!E26</f>
        <v>0</v>
      </c>
      <c r="D25" s="135">
        <f>'[3]CONT-RA10717'!H26</f>
        <v>0</v>
      </c>
      <c r="E25" s="135">
        <f>'[3]CONT-RA10717'!K26</f>
        <v>0</v>
      </c>
      <c r="F25" s="135">
        <f>'[3]CONT-RA10717'!N26</f>
        <v>7500</v>
      </c>
      <c r="G25" s="135">
        <f>SUM(C25:F25)</f>
        <v>7500</v>
      </c>
      <c r="H25" s="135">
        <f t="shared" si="5"/>
        <v>7500</v>
      </c>
    </row>
    <row r="26" spans="1:8" ht="26.1" customHeight="1" x14ac:dyDescent="0.2">
      <c r="A26" s="12" t="s">
        <v>148</v>
      </c>
      <c r="B26" s="135">
        <f t="shared" ref="B26:F26" si="6">+B27+B28</f>
        <v>0</v>
      </c>
      <c r="C26" s="135">
        <f t="shared" si="6"/>
        <v>0</v>
      </c>
      <c r="D26" s="135">
        <f t="shared" si="6"/>
        <v>0</v>
      </c>
      <c r="E26" s="135">
        <f t="shared" si="6"/>
        <v>100000</v>
      </c>
      <c r="F26" s="135">
        <f t="shared" si="6"/>
        <v>0</v>
      </c>
      <c r="G26" s="135">
        <f>+G27+G28</f>
        <v>100000</v>
      </c>
      <c r="H26" s="135">
        <f t="shared" si="5"/>
        <v>100000</v>
      </c>
    </row>
    <row r="27" spans="1:8" ht="26.1" hidden="1" customHeight="1" x14ac:dyDescent="0.2">
      <c r="A27" s="12" t="s">
        <v>137</v>
      </c>
      <c r="B27" s="7">
        <f>'[3]CONT-RA10717'!B28</f>
        <v>0</v>
      </c>
      <c r="C27" s="135">
        <f>'[3]CONT-RA10717'!E28</f>
        <v>0</v>
      </c>
      <c r="D27" s="135">
        <f>'[3]CONT-RA10717'!H28</f>
        <v>0</v>
      </c>
      <c r="E27" s="135">
        <f>'[3]CONT-RA10717'!K28</f>
        <v>100000</v>
      </c>
      <c r="F27" s="135">
        <f>'[3]CONT-RA10717'!N28</f>
        <v>0</v>
      </c>
      <c r="G27" s="135">
        <f>SUM(C27:F27)</f>
        <v>100000</v>
      </c>
      <c r="H27" s="135">
        <f t="shared" si="5"/>
        <v>100000</v>
      </c>
    </row>
    <row r="28" spans="1:8" ht="26.1" hidden="1" customHeight="1" x14ac:dyDescent="0.2">
      <c r="A28" s="12" t="s">
        <v>138</v>
      </c>
      <c r="B28" s="7"/>
      <c r="H28" s="135">
        <f t="shared" si="5"/>
        <v>0</v>
      </c>
    </row>
    <row r="29" spans="1:8" ht="26.1" customHeight="1" x14ac:dyDescent="0.2">
      <c r="A29" s="12" t="s">
        <v>149</v>
      </c>
      <c r="B29" s="7">
        <f>'[3]CONT-RA10717'!B30</f>
        <v>5007527</v>
      </c>
      <c r="C29" s="135">
        <f>'[3]CONT-RA10717'!E30</f>
        <v>0</v>
      </c>
      <c r="D29" s="135">
        <f>'[3]CONT-RA10717'!H30</f>
        <v>0</v>
      </c>
      <c r="E29" s="135">
        <f>'[3]CONT-RA10717'!K30</f>
        <v>0</v>
      </c>
      <c r="F29" s="135">
        <f>'[3]CONT-RA10717'!N30</f>
        <v>0</v>
      </c>
      <c r="G29" s="135">
        <f>SUM(C29:F29)</f>
        <v>0</v>
      </c>
      <c r="H29" s="135">
        <f t="shared" si="5"/>
        <v>5007527</v>
      </c>
    </row>
    <row r="30" spans="1:8" ht="26.1" customHeight="1" x14ac:dyDescent="0.2">
      <c r="A30" s="12" t="s">
        <v>150</v>
      </c>
      <c r="B30" s="135">
        <f t="shared" ref="B30:G30" si="7">+B31+B32</f>
        <v>2874005</v>
      </c>
      <c r="C30" s="135">
        <f t="shared" si="7"/>
        <v>0</v>
      </c>
      <c r="D30" s="135">
        <f t="shared" si="7"/>
        <v>0</v>
      </c>
      <c r="E30" s="135">
        <f t="shared" si="7"/>
        <v>1589496</v>
      </c>
      <c r="F30" s="135">
        <f t="shared" si="7"/>
        <v>0</v>
      </c>
      <c r="G30" s="135">
        <f t="shared" si="7"/>
        <v>1589496</v>
      </c>
      <c r="H30" s="135">
        <f t="shared" si="5"/>
        <v>4463501</v>
      </c>
    </row>
    <row r="31" spans="1:8" ht="26.1" hidden="1" customHeight="1" x14ac:dyDescent="0.2">
      <c r="A31" s="12" t="s">
        <v>137</v>
      </c>
      <c r="B31" s="7">
        <f>'[3]CONT-RA10717'!B32</f>
        <v>2874005</v>
      </c>
      <c r="C31" s="135">
        <f>'[3]CONT-RA10717'!E32</f>
        <v>0</v>
      </c>
      <c r="D31" s="135">
        <f>'[3]CONT-RA10717'!H32</f>
        <v>0</v>
      </c>
      <c r="E31" s="135">
        <f>'[3]CONT-RA10717'!K32</f>
        <v>1589496</v>
      </c>
      <c r="F31" s="135">
        <f>'[3]CONT-RA10717'!N32</f>
        <v>0</v>
      </c>
      <c r="G31" s="135">
        <f t="shared" ref="G31:G47" si="8">SUM(C31:F31)</f>
        <v>1589496</v>
      </c>
      <c r="H31" s="135">
        <f t="shared" si="5"/>
        <v>4463501</v>
      </c>
    </row>
    <row r="32" spans="1:8" ht="26.1" hidden="1" customHeight="1" x14ac:dyDescent="0.2">
      <c r="A32" s="12" t="s">
        <v>138</v>
      </c>
      <c r="B32" s="7">
        <f>'[3]CONT-RA10717'!B33</f>
        <v>0</v>
      </c>
      <c r="C32" s="135">
        <f>'[3]CONT-RA10717'!E33</f>
        <v>0</v>
      </c>
      <c r="D32" s="135">
        <f>'[3]CONT-RA10717'!H33</f>
        <v>0</v>
      </c>
      <c r="E32" s="135">
        <f>'[3]CONT-RA10717'!K33</f>
        <v>0</v>
      </c>
      <c r="F32" s="135">
        <f>'[3]CONT-RA10717'!N33</f>
        <v>0</v>
      </c>
      <c r="G32" s="135">
        <f t="shared" si="8"/>
        <v>0</v>
      </c>
      <c r="H32" s="135">
        <f t="shared" si="5"/>
        <v>0</v>
      </c>
    </row>
    <row r="33" spans="1:8" ht="26.1" customHeight="1" x14ac:dyDescent="0.2">
      <c r="A33" s="12" t="s">
        <v>151</v>
      </c>
      <c r="B33" s="7">
        <f>'[3]CONT-RA10717'!B34</f>
        <v>0</v>
      </c>
      <c r="C33" s="135">
        <f>'[3]CONT-RA10717'!E34</f>
        <v>0</v>
      </c>
      <c r="D33" s="135">
        <f>'[3]CONT-RA10717'!H34</f>
        <v>0</v>
      </c>
      <c r="E33" s="135">
        <f>'[3]CONT-RA10717'!K34</f>
        <v>77545</v>
      </c>
      <c r="F33" s="135">
        <f>'[3]CONT-RA10717'!N34</f>
        <v>44723</v>
      </c>
      <c r="G33" s="135">
        <f t="shared" si="8"/>
        <v>122268</v>
      </c>
      <c r="H33" s="135">
        <f t="shared" si="5"/>
        <v>122268</v>
      </c>
    </row>
    <row r="34" spans="1:8" ht="26.1" customHeight="1" x14ac:dyDescent="0.2">
      <c r="A34" s="12" t="s">
        <v>152</v>
      </c>
      <c r="B34" s="7">
        <f>'[3]CONT-RA10717'!B35</f>
        <v>0</v>
      </c>
      <c r="C34" s="135">
        <f>'[3]CONT-RA10717'!E35</f>
        <v>0</v>
      </c>
      <c r="D34" s="135">
        <f>'[3]CONT-RA10717'!H35</f>
        <v>0</v>
      </c>
      <c r="E34" s="135">
        <f>'[3]CONT-RA10717'!K35</f>
        <v>4431943</v>
      </c>
      <c r="F34" s="135">
        <f>'[3]CONT-RA10717'!N35</f>
        <v>299200</v>
      </c>
      <c r="G34" s="135">
        <f t="shared" si="8"/>
        <v>4731143</v>
      </c>
      <c r="H34" s="135">
        <f t="shared" si="5"/>
        <v>4731143</v>
      </c>
    </row>
    <row r="35" spans="1:8" ht="26.1" customHeight="1" x14ac:dyDescent="0.2">
      <c r="A35" s="12" t="s">
        <v>153</v>
      </c>
      <c r="B35" s="7">
        <f>'[3]CONT-RA10717'!B36</f>
        <v>0</v>
      </c>
      <c r="C35" s="135">
        <f>'[3]CONT-RA10717'!E36</f>
        <v>0</v>
      </c>
      <c r="D35" s="135">
        <f>'[3]CONT-RA10717'!H36</f>
        <v>0</v>
      </c>
      <c r="E35" s="135">
        <f>'[3]CONT-RA10717'!K36</f>
        <v>330133</v>
      </c>
      <c r="F35" s="135">
        <f>'[3]CONT-RA10717'!N36</f>
        <v>0</v>
      </c>
      <c r="G35" s="135">
        <f t="shared" si="8"/>
        <v>330133</v>
      </c>
      <c r="H35" s="135">
        <f t="shared" si="5"/>
        <v>330133</v>
      </c>
    </row>
    <row r="36" spans="1:8" ht="26.1" customHeight="1" x14ac:dyDescent="0.2">
      <c r="A36" s="12" t="s">
        <v>154</v>
      </c>
      <c r="B36" s="7">
        <f>'[3]CONT-RA10717'!B37</f>
        <v>0</v>
      </c>
      <c r="C36" s="135">
        <f>'[3]CONT-RA10717'!E37</f>
        <v>0</v>
      </c>
      <c r="D36" s="135">
        <f>'[3]CONT-RA10717'!H37</f>
        <v>0</v>
      </c>
      <c r="E36" s="135">
        <f>'[3]CONT-RA10717'!K37</f>
        <v>1262</v>
      </c>
      <c r="F36" s="135">
        <f>'[3]CONT-RA10717'!N37</f>
        <v>0</v>
      </c>
      <c r="G36" s="135">
        <f t="shared" si="8"/>
        <v>1262</v>
      </c>
      <c r="H36" s="135">
        <f t="shared" si="5"/>
        <v>1262</v>
      </c>
    </row>
    <row r="37" spans="1:8" ht="26.1" hidden="1" customHeight="1" x14ac:dyDescent="0.2">
      <c r="A37" s="12" t="s">
        <v>189</v>
      </c>
      <c r="B37" s="7">
        <f>'[3]CONT-RA10717'!B38</f>
        <v>0</v>
      </c>
      <c r="C37" s="135">
        <f>'[3]CONT-RA10717'!E38</f>
        <v>0</v>
      </c>
      <c r="D37" s="135">
        <f>'[3]CONT-RA10717'!H38</f>
        <v>0</v>
      </c>
      <c r="E37" s="135">
        <f>'[3]CONT-RA10717'!K38</f>
        <v>0</v>
      </c>
      <c r="F37" s="135">
        <f>'[3]CONT-RA10717'!N38</f>
        <v>0</v>
      </c>
      <c r="G37" s="135">
        <f t="shared" si="8"/>
        <v>0</v>
      </c>
      <c r="H37" s="135">
        <f t="shared" si="5"/>
        <v>0</v>
      </c>
    </row>
    <row r="38" spans="1:8" ht="26.1" customHeight="1" x14ac:dyDescent="0.2">
      <c r="A38" s="12" t="s">
        <v>156</v>
      </c>
      <c r="B38" s="7">
        <f>'[3]CONT-RA10717'!B39</f>
        <v>59553</v>
      </c>
      <c r="C38" s="135">
        <f>'[3]CONT-RA10717'!E39</f>
        <v>0</v>
      </c>
      <c r="D38" s="135">
        <f>'[3]CONT-RA10717'!H39</f>
        <v>0</v>
      </c>
      <c r="E38" s="135">
        <f>'[3]CONT-RA10717'!K39</f>
        <v>0</v>
      </c>
      <c r="F38" s="135">
        <f>'[3]CONT-RA10717'!N39</f>
        <v>0</v>
      </c>
      <c r="G38" s="135">
        <f t="shared" si="8"/>
        <v>0</v>
      </c>
      <c r="H38" s="135">
        <f t="shared" si="5"/>
        <v>59553</v>
      </c>
    </row>
    <row r="39" spans="1:8" ht="26.1" customHeight="1" x14ac:dyDescent="0.2">
      <c r="A39" s="12" t="s">
        <v>157</v>
      </c>
      <c r="B39" s="7">
        <f>'[3]CONT-RA10717'!B40</f>
        <v>0</v>
      </c>
      <c r="C39" s="135">
        <f>'[3]CONT-RA10717'!E40</f>
        <v>0</v>
      </c>
      <c r="D39" s="135">
        <f>'[3]CONT-RA10717'!H40</f>
        <v>0</v>
      </c>
      <c r="E39" s="135">
        <f>'[3]CONT-RA10717'!K40</f>
        <v>2145</v>
      </c>
      <c r="F39" s="135">
        <f>'[3]CONT-RA10717'!N40</f>
        <v>42179</v>
      </c>
      <c r="G39" s="135">
        <f t="shared" si="8"/>
        <v>44324</v>
      </c>
      <c r="H39" s="135">
        <f t="shared" si="5"/>
        <v>44324</v>
      </c>
    </row>
    <row r="40" spans="1:8" ht="26.1" customHeight="1" x14ac:dyDescent="0.2">
      <c r="A40" s="12" t="s">
        <v>158</v>
      </c>
      <c r="B40" s="7">
        <f>'[3]CONT-RA10717'!B41</f>
        <v>26927</v>
      </c>
      <c r="C40" s="135">
        <f>'[3]CONT-RA10717'!E41</f>
        <v>0</v>
      </c>
      <c r="D40" s="135">
        <f>'[3]CONT-RA10717'!H41</f>
        <v>0</v>
      </c>
      <c r="E40" s="135">
        <f>'[3]CONT-RA10717'!K41</f>
        <v>0</v>
      </c>
      <c r="F40" s="135">
        <f>'[3]CONT-RA10717'!N41</f>
        <v>0</v>
      </c>
      <c r="G40" s="135">
        <f t="shared" si="8"/>
        <v>0</v>
      </c>
      <c r="H40" s="135">
        <f t="shared" si="5"/>
        <v>26927</v>
      </c>
    </row>
    <row r="41" spans="1:8" ht="26.1" hidden="1" customHeight="1" x14ac:dyDescent="0.2">
      <c r="A41" s="12" t="s">
        <v>159</v>
      </c>
      <c r="B41" s="7">
        <f>'[3]CONT-RA10717'!B42</f>
        <v>0</v>
      </c>
      <c r="C41" s="135">
        <f>'[3]CONT-RA10717'!E42</f>
        <v>0</v>
      </c>
      <c r="D41" s="135">
        <f>'[3]CONT-RA10717'!H42</f>
        <v>0</v>
      </c>
      <c r="E41" s="135">
        <f>'[3]CONT-RA10717'!K42</f>
        <v>0</v>
      </c>
      <c r="F41" s="135">
        <f>'[3]CONT-RA10717'!N42</f>
        <v>0</v>
      </c>
      <c r="G41" s="135">
        <f t="shared" si="8"/>
        <v>0</v>
      </c>
      <c r="H41" s="135">
        <f t="shared" si="5"/>
        <v>0</v>
      </c>
    </row>
    <row r="42" spans="1:8" ht="26.1" hidden="1" customHeight="1" x14ac:dyDescent="0.2">
      <c r="A42" s="12" t="s">
        <v>160</v>
      </c>
      <c r="B42" s="7">
        <f>'[3]CONT-RA10717'!B43</f>
        <v>0</v>
      </c>
      <c r="C42" s="135">
        <f>'[3]CONT-RA10717'!E43</f>
        <v>0</v>
      </c>
      <c r="D42" s="135">
        <f>'[3]CONT-RA10717'!H43</f>
        <v>0</v>
      </c>
      <c r="E42" s="135">
        <f>'[3]CONT-RA10717'!K43</f>
        <v>0</v>
      </c>
      <c r="F42" s="135">
        <f>'[3]CONT-RA10717'!N43</f>
        <v>0</v>
      </c>
      <c r="G42" s="135">
        <f t="shared" si="8"/>
        <v>0</v>
      </c>
      <c r="H42" s="135">
        <f t="shared" si="5"/>
        <v>0</v>
      </c>
    </row>
    <row r="43" spans="1:8" ht="26.1" hidden="1" customHeight="1" x14ac:dyDescent="0.2">
      <c r="A43" s="12" t="s">
        <v>161</v>
      </c>
      <c r="B43" s="7">
        <f>'[3]CONT-RA10717'!B44</f>
        <v>0</v>
      </c>
      <c r="C43" s="135">
        <f>'[3]CONT-RA10717'!E44</f>
        <v>0</v>
      </c>
      <c r="D43" s="135">
        <f>'[3]CONT-RA10717'!H44</f>
        <v>0</v>
      </c>
      <c r="E43" s="135">
        <f>'[3]CONT-RA10717'!K44</f>
        <v>0</v>
      </c>
      <c r="F43" s="135">
        <f>'[3]CONT-RA10717'!N44</f>
        <v>0</v>
      </c>
      <c r="G43" s="135">
        <f t="shared" si="8"/>
        <v>0</v>
      </c>
      <c r="H43" s="135">
        <f t="shared" si="5"/>
        <v>0</v>
      </c>
    </row>
    <row r="44" spans="1:8" ht="26.1" hidden="1" customHeight="1" x14ac:dyDescent="0.2">
      <c r="A44" s="12" t="s">
        <v>162</v>
      </c>
      <c r="B44" s="7">
        <f>'[3]CONT-RA10717'!B45</f>
        <v>0</v>
      </c>
      <c r="C44" s="135">
        <f>'[3]CONT-RA10717'!E45</f>
        <v>0</v>
      </c>
      <c r="D44" s="135">
        <f>'[3]CONT-RA10717'!H45</f>
        <v>0</v>
      </c>
      <c r="E44" s="135">
        <f>'[3]CONT-RA10717'!K45</f>
        <v>0</v>
      </c>
      <c r="F44" s="135">
        <f>'[3]CONT-RA10717'!N45</f>
        <v>0</v>
      </c>
      <c r="G44" s="135">
        <f t="shared" si="8"/>
        <v>0</v>
      </c>
      <c r="H44" s="135">
        <f t="shared" si="5"/>
        <v>0</v>
      </c>
    </row>
    <row r="45" spans="1:8" ht="26.1" hidden="1" customHeight="1" x14ac:dyDescent="0.2">
      <c r="A45" s="12" t="s">
        <v>163</v>
      </c>
      <c r="B45" s="7">
        <f>'[3]CONT-RA10717'!B46</f>
        <v>0</v>
      </c>
      <c r="C45" s="135">
        <f>'[3]CONT-RA10717'!E46</f>
        <v>0</v>
      </c>
      <c r="D45" s="135">
        <f>'[3]CONT-RA10717'!H46</f>
        <v>0</v>
      </c>
      <c r="E45" s="135">
        <f>'[3]CONT-RA10717'!K46</f>
        <v>0</v>
      </c>
      <c r="F45" s="135">
        <f>'[3]CONT-RA10717'!N46</f>
        <v>0</v>
      </c>
      <c r="G45" s="135">
        <f t="shared" si="8"/>
        <v>0</v>
      </c>
      <c r="H45" s="135">
        <f t="shared" si="5"/>
        <v>0</v>
      </c>
    </row>
    <row r="46" spans="1:8" ht="26.1" hidden="1" customHeight="1" x14ac:dyDescent="0.2">
      <c r="A46" s="12" t="s">
        <v>164</v>
      </c>
      <c r="B46" s="7">
        <f>'[3]CONT-RA10717'!B47</f>
        <v>0</v>
      </c>
      <c r="C46" s="135">
        <f>'[3]CONT-RA10717'!E47</f>
        <v>0</v>
      </c>
      <c r="D46" s="135">
        <f>'[3]CONT-RA10717'!H47</f>
        <v>0</v>
      </c>
      <c r="E46" s="135">
        <f>'[3]CONT-RA10717'!K47</f>
        <v>0</v>
      </c>
      <c r="F46" s="135">
        <f>'[3]CONT-RA10717'!N47</f>
        <v>0</v>
      </c>
      <c r="G46" s="135">
        <f t="shared" si="8"/>
        <v>0</v>
      </c>
      <c r="H46" s="135">
        <f t="shared" si="5"/>
        <v>0</v>
      </c>
    </row>
    <row r="47" spans="1:8" ht="26.1" hidden="1" customHeight="1" x14ac:dyDescent="0.2">
      <c r="A47" s="12" t="s">
        <v>165</v>
      </c>
      <c r="B47" s="7">
        <f>'[3]CONT-RA10717'!B48</f>
        <v>0</v>
      </c>
      <c r="C47" s="135">
        <f>'[3]CONT-RA10717'!E48</f>
        <v>0</v>
      </c>
      <c r="D47" s="135">
        <f>'[3]CONT-RA10717'!H48</f>
        <v>0</v>
      </c>
      <c r="E47" s="135">
        <f>'[3]CONT-RA10717'!K48</f>
        <v>0</v>
      </c>
      <c r="F47" s="135">
        <f>'[3]CONT-RA10717'!N48</f>
        <v>0</v>
      </c>
      <c r="G47" s="135">
        <f t="shared" si="8"/>
        <v>0</v>
      </c>
      <c r="H47" s="135">
        <f t="shared" si="5"/>
        <v>0</v>
      </c>
    </row>
    <row r="48" spans="1:8" ht="26.1" hidden="1" customHeight="1" x14ac:dyDescent="0.2">
      <c r="A48" s="12"/>
      <c r="B48" s="7"/>
    </row>
    <row r="49" spans="1:8" ht="26.1" customHeight="1" x14ac:dyDescent="0.2">
      <c r="A49" s="12" t="s">
        <v>166</v>
      </c>
      <c r="B49" s="108">
        <f>SUM(B50:B53)+SUM(B56:B69)+SUM(B74:B90)</f>
        <v>10000</v>
      </c>
      <c r="C49" s="108">
        <f t="shared" ref="C49:H49" si="9">SUM(C50:C53)+SUM(C56:C69)+SUM(C74:C90)</f>
        <v>0</v>
      </c>
      <c r="D49" s="108">
        <f t="shared" si="9"/>
        <v>0</v>
      </c>
      <c r="E49" s="108">
        <f t="shared" si="9"/>
        <v>344548</v>
      </c>
      <c r="F49" s="108">
        <f t="shared" si="9"/>
        <v>0</v>
      </c>
      <c r="G49" s="108">
        <f t="shared" si="9"/>
        <v>344548</v>
      </c>
      <c r="H49" s="108">
        <f t="shared" si="9"/>
        <v>354548</v>
      </c>
    </row>
    <row r="50" spans="1:8" ht="26.1" hidden="1" customHeight="1" x14ac:dyDescent="0.2">
      <c r="A50" s="12" t="s">
        <v>64</v>
      </c>
      <c r="B50" s="7">
        <f>'[3]CONT-RA10717'!B51</f>
        <v>0</v>
      </c>
      <c r="C50" s="135">
        <f>'[3]CONT-RA10717'!E51</f>
        <v>0</v>
      </c>
      <c r="D50" s="135">
        <f>'[3]CONT-RA10717'!H51</f>
        <v>0</v>
      </c>
      <c r="E50" s="135">
        <f>'[3]CONT-RA10717'!K51</f>
        <v>0</v>
      </c>
      <c r="F50" s="135">
        <f>'[3]CONT-RA10717'!N51</f>
        <v>0</v>
      </c>
      <c r="G50" s="135">
        <f>SUM(C50:F50)</f>
        <v>0</v>
      </c>
      <c r="H50" s="135">
        <f t="shared" ref="H50:H56" si="10">G50+B50</f>
        <v>0</v>
      </c>
    </row>
    <row r="51" spans="1:8" ht="26.1" hidden="1" customHeight="1" x14ac:dyDescent="0.2">
      <c r="A51" s="12" t="s">
        <v>65</v>
      </c>
      <c r="B51" s="7">
        <f>'[3]CONT-RA10717'!B52</f>
        <v>0</v>
      </c>
      <c r="C51" s="135">
        <f>'[3]CONT-RA10717'!E52</f>
        <v>0</v>
      </c>
      <c r="D51" s="135">
        <f>'[3]CONT-RA10717'!H52</f>
        <v>0</v>
      </c>
      <c r="E51" s="135">
        <f>'[3]CONT-RA10717'!K52</f>
        <v>0</v>
      </c>
      <c r="F51" s="135">
        <f>'[3]CONT-RA10717'!N52</f>
        <v>0</v>
      </c>
      <c r="G51" s="135">
        <f>SUM(C51:F51)</f>
        <v>0</v>
      </c>
      <c r="H51" s="135">
        <f t="shared" si="10"/>
        <v>0</v>
      </c>
    </row>
    <row r="52" spans="1:8" ht="26.1" hidden="1" customHeight="1" x14ac:dyDescent="0.2">
      <c r="A52" s="12" t="s">
        <v>66</v>
      </c>
      <c r="B52" s="7">
        <f>'[3]CONT-RA10717'!B53</f>
        <v>0</v>
      </c>
      <c r="C52" s="135">
        <f>'[3]CONT-RA10717'!E53</f>
        <v>0</v>
      </c>
      <c r="D52" s="135">
        <f>'[3]CONT-RA10717'!H53</f>
        <v>0</v>
      </c>
      <c r="E52" s="135">
        <f>'[3]CONT-RA10717'!K53</f>
        <v>0</v>
      </c>
      <c r="F52" s="135">
        <f>'[3]CONT-RA10717'!N53</f>
        <v>0</v>
      </c>
      <c r="G52" s="135">
        <f>SUM(C52:F52)</f>
        <v>0</v>
      </c>
      <c r="H52" s="135">
        <f t="shared" si="10"/>
        <v>0</v>
      </c>
    </row>
    <row r="53" spans="1:8" ht="26.1" hidden="1" customHeight="1" x14ac:dyDescent="0.2">
      <c r="A53" s="12" t="s">
        <v>67</v>
      </c>
      <c r="B53" s="135">
        <f t="shared" ref="B53:G53" si="11">+B54+B55</f>
        <v>0</v>
      </c>
      <c r="C53" s="135">
        <f t="shared" si="11"/>
        <v>0</v>
      </c>
      <c r="D53" s="135">
        <f t="shared" si="11"/>
        <v>0</v>
      </c>
      <c r="E53" s="135">
        <f t="shared" si="11"/>
        <v>0</v>
      </c>
      <c r="F53" s="135">
        <f t="shared" si="11"/>
        <v>0</v>
      </c>
      <c r="G53" s="135">
        <f t="shared" si="11"/>
        <v>0</v>
      </c>
      <c r="H53" s="135">
        <f t="shared" si="10"/>
        <v>0</v>
      </c>
    </row>
    <row r="54" spans="1:8" ht="26.1" hidden="1" customHeight="1" x14ac:dyDescent="0.2">
      <c r="A54" s="12" t="s">
        <v>68</v>
      </c>
      <c r="B54" s="7">
        <f>'[3]CONT-RA10717'!B55</f>
        <v>0</v>
      </c>
      <c r="C54" s="135">
        <f>'[3]CONT-RA10717'!E55</f>
        <v>0</v>
      </c>
      <c r="D54" s="135">
        <f>'[3]CONT-RA10717'!H55</f>
        <v>0</v>
      </c>
      <c r="E54" s="135">
        <f>'[3]CONT-RA10717'!K55</f>
        <v>0</v>
      </c>
      <c r="F54" s="135">
        <f>'[3]CONT-RA10717'!N55</f>
        <v>0</v>
      </c>
      <c r="G54" s="135">
        <f>SUM(C54:F54)</f>
        <v>0</v>
      </c>
      <c r="H54" s="135">
        <f t="shared" si="10"/>
        <v>0</v>
      </c>
    </row>
    <row r="55" spans="1:8" ht="26.1" hidden="1" customHeight="1" x14ac:dyDescent="0.2">
      <c r="A55" s="12" t="s">
        <v>69</v>
      </c>
      <c r="B55" s="7">
        <f>'[3]CONT-RA10717'!B56</f>
        <v>0</v>
      </c>
      <c r="C55" s="135">
        <f>'[3]CONT-RA10717'!E56</f>
        <v>0</v>
      </c>
      <c r="D55" s="135">
        <f>'[3]CONT-RA10717'!H56</f>
        <v>0</v>
      </c>
      <c r="E55" s="135">
        <f>'[3]CONT-RA10717'!K56</f>
        <v>0</v>
      </c>
      <c r="F55" s="135">
        <f>'[3]CONT-RA10717'!N56</f>
        <v>0</v>
      </c>
      <c r="G55" s="135">
        <f>SUM(C55:F55)</f>
        <v>0</v>
      </c>
      <c r="H55" s="135">
        <f t="shared" si="10"/>
        <v>0</v>
      </c>
    </row>
    <row r="56" spans="1:8" ht="26.1" hidden="1" customHeight="1" x14ac:dyDescent="0.2">
      <c r="A56" s="12" t="s">
        <v>70</v>
      </c>
      <c r="B56" s="7">
        <f>'[3]CONT-RA10717'!B57</f>
        <v>0</v>
      </c>
      <c r="C56" s="135">
        <f>'[3]CONT-RA10717'!E57</f>
        <v>0</v>
      </c>
      <c r="D56" s="135">
        <f>'[3]CONT-RA10717'!H57</f>
        <v>0</v>
      </c>
      <c r="E56" s="135">
        <f>'[3]CONT-RA10717'!K57</f>
        <v>0</v>
      </c>
      <c r="F56" s="135">
        <f>'[3]CONT-RA10717'!N57</f>
        <v>0</v>
      </c>
      <c r="G56" s="135">
        <f>SUM(C56:F56)</f>
        <v>0</v>
      </c>
      <c r="H56" s="135">
        <f t="shared" si="10"/>
        <v>0</v>
      </c>
    </row>
    <row r="57" spans="1:8" ht="26.1" hidden="1" customHeight="1" x14ac:dyDescent="0.2">
      <c r="A57" s="12" t="s">
        <v>71</v>
      </c>
      <c r="B57" s="7"/>
    </row>
    <row r="58" spans="1:8" ht="26.1" hidden="1" customHeight="1" x14ac:dyDescent="0.2">
      <c r="A58" s="12" t="s">
        <v>72</v>
      </c>
      <c r="B58" s="7">
        <f>'[3]CONT-RA10717'!B59</f>
        <v>0</v>
      </c>
      <c r="C58" s="135">
        <f>'[3]CONT-RA10717'!E59</f>
        <v>0</v>
      </c>
      <c r="D58" s="135">
        <f>'[3]CONT-RA10717'!H59</f>
        <v>0</v>
      </c>
      <c r="E58" s="135">
        <f>'[3]CONT-RA10717'!K59</f>
        <v>0</v>
      </c>
      <c r="F58" s="135">
        <f>'[3]CONT-RA10717'!N59</f>
        <v>0</v>
      </c>
      <c r="G58" s="135">
        <f>SUM(C58:F58)</f>
        <v>0</v>
      </c>
      <c r="H58" s="135">
        <f>G58+B58</f>
        <v>0</v>
      </c>
    </row>
    <row r="59" spans="1:8" ht="26.1" hidden="1" customHeight="1" x14ac:dyDescent="0.2">
      <c r="A59" s="12" t="s">
        <v>73</v>
      </c>
      <c r="B59" s="7">
        <f>'[3]CONT-RA10717'!B60</f>
        <v>0</v>
      </c>
      <c r="C59" s="135">
        <f>'[3]CONT-RA10717'!E60</f>
        <v>0</v>
      </c>
      <c r="D59" s="135">
        <f>'[3]CONT-RA10717'!H60</f>
        <v>0</v>
      </c>
      <c r="E59" s="135">
        <f>'[3]CONT-RA10717'!K60</f>
        <v>0</v>
      </c>
      <c r="F59" s="135">
        <f>'[3]CONT-RA10717'!N60</f>
        <v>0</v>
      </c>
      <c r="G59" s="135">
        <f>SUM(C59:F59)</f>
        <v>0</v>
      </c>
      <c r="H59" s="135">
        <f>G59+B59</f>
        <v>0</v>
      </c>
    </row>
    <row r="60" spans="1:8" ht="26.1" hidden="1" customHeight="1" x14ac:dyDescent="0.2">
      <c r="A60" s="12" t="s">
        <v>74</v>
      </c>
      <c r="B60" s="7"/>
    </row>
    <row r="61" spans="1:8" ht="26.1" hidden="1" customHeight="1" x14ac:dyDescent="0.2">
      <c r="A61" s="12" t="s">
        <v>75</v>
      </c>
      <c r="B61" s="7">
        <f>'[3]CONT-RA10717'!B62</f>
        <v>0</v>
      </c>
      <c r="C61" s="135">
        <f>'[3]CONT-RA10717'!E62</f>
        <v>0</v>
      </c>
      <c r="D61" s="135">
        <f>'[3]CONT-RA10717'!H62</f>
        <v>0</v>
      </c>
      <c r="E61" s="135">
        <f>'[3]CONT-RA10717'!K62</f>
        <v>0</v>
      </c>
      <c r="F61" s="135">
        <f>'[3]CONT-RA10717'!N62</f>
        <v>0</v>
      </c>
      <c r="G61" s="135">
        <f t="shared" ref="G61:G68" si="12">SUM(C61:F61)</f>
        <v>0</v>
      </c>
      <c r="H61" s="135">
        <f t="shared" ref="H61:H92" si="13">G61+B61</f>
        <v>0</v>
      </c>
    </row>
    <row r="62" spans="1:8" ht="26.1" hidden="1" customHeight="1" x14ac:dyDescent="0.2">
      <c r="A62" s="12" t="s">
        <v>76</v>
      </c>
      <c r="B62" s="7">
        <f>'[3]CONT-RA10717'!B63</f>
        <v>0</v>
      </c>
      <c r="C62" s="135">
        <f>'[3]CONT-RA10717'!E63</f>
        <v>0</v>
      </c>
      <c r="D62" s="135">
        <f>'[3]CONT-RA10717'!H63</f>
        <v>0</v>
      </c>
      <c r="E62" s="135">
        <f>'[3]CONT-RA10717'!K63</f>
        <v>0</v>
      </c>
      <c r="F62" s="135">
        <f>'[3]CONT-RA10717'!N63</f>
        <v>0</v>
      </c>
      <c r="G62" s="135">
        <f t="shared" si="12"/>
        <v>0</v>
      </c>
      <c r="H62" s="135">
        <f t="shared" si="13"/>
        <v>0</v>
      </c>
    </row>
    <row r="63" spans="1:8" ht="26.1" hidden="1" customHeight="1" x14ac:dyDescent="0.2">
      <c r="A63" s="12" t="s">
        <v>77</v>
      </c>
      <c r="B63" s="7">
        <f>'[3]CONT-RA10717'!B64</f>
        <v>0</v>
      </c>
      <c r="C63" s="135">
        <f>'[3]CONT-RA10717'!E64</f>
        <v>0</v>
      </c>
      <c r="D63" s="135">
        <f>'[3]CONT-RA10717'!H64</f>
        <v>0</v>
      </c>
      <c r="E63" s="135">
        <f>'[3]CONT-RA10717'!K64</f>
        <v>0</v>
      </c>
      <c r="F63" s="135">
        <f>'[3]CONT-RA10717'!N64</f>
        <v>0</v>
      </c>
      <c r="G63" s="135">
        <f t="shared" si="12"/>
        <v>0</v>
      </c>
      <c r="H63" s="135">
        <f t="shared" si="13"/>
        <v>0</v>
      </c>
    </row>
    <row r="64" spans="1:8" ht="26.1" hidden="1" customHeight="1" x14ac:dyDescent="0.2">
      <c r="A64" s="12" t="s">
        <v>78</v>
      </c>
      <c r="B64" s="7">
        <f>'[3]CONT-RA10717'!B65</f>
        <v>0</v>
      </c>
      <c r="C64" s="135">
        <f>'[3]CONT-RA10717'!E65</f>
        <v>0</v>
      </c>
      <c r="D64" s="135">
        <f>'[3]CONT-RA10717'!H65</f>
        <v>0</v>
      </c>
      <c r="E64" s="135">
        <f>'[3]CONT-RA10717'!K65</f>
        <v>0</v>
      </c>
      <c r="F64" s="135">
        <f>'[3]CONT-RA10717'!N65</f>
        <v>0</v>
      </c>
      <c r="G64" s="135">
        <f t="shared" si="12"/>
        <v>0</v>
      </c>
      <c r="H64" s="135">
        <f t="shared" si="13"/>
        <v>0</v>
      </c>
    </row>
    <row r="65" spans="1:8" ht="26.1" hidden="1" customHeight="1" x14ac:dyDescent="0.2">
      <c r="A65" s="12" t="s">
        <v>79</v>
      </c>
      <c r="B65" s="7">
        <f>'[3]CONT-RA10717'!B66</f>
        <v>0</v>
      </c>
      <c r="C65" s="135">
        <f>'[3]CONT-RA10717'!E66</f>
        <v>0</v>
      </c>
      <c r="D65" s="135">
        <f>'[3]CONT-RA10717'!H66</f>
        <v>0</v>
      </c>
      <c r="E65" s="135">
        <f>'[3]CONT-RA10717'!K66</f>
        <v>0</v>
      </c>
      <c r="F65" s="135">
        <f>'[3]CONT-RA10717'!N66</f>
        <v>0</v>
      </c>
      <c r="G65" s="135">
        <f t="shared" si="12"/>
        <v>0</v>
      </c>
      <c r="H65" s="135">
        <f t="shared" si="13"/>
        <v>0</v>
      </c>
    </row>
    <row r="66" spans="1:8" ht="26.1" hidden="1" customHeight="1" x14ac:dyDescent="0.2">
      <c r="A66" s="12" t="s">
        <v>80</v>
      </c>
      <c r="B66" s="7">
        <f>'[3]CONT-RA10717'!B67</f>
        <v>0</v>
      </c>
      <c r="C66" s="135">
        <f>'[3]CONT-RA10717'!E67</f>
        <v>0</v>
      </c>
      <c r="D66" s="135">
        <f>'[3]CONT-RA10717'!H67</f>
        <v>0</v>
      </c>
      <c r="E66" s="135">
        <f>'[3]CONT-RA10717'!K67</f>
        <v>0</v>
      </c>
      <c r="F66" s="135">
        <f>'[3]CONT-RA10717'!N67</f>
        <v>0</v>
      </c>
      <c r="G66" s="135">
        <f t="shared" si="12"/>
        <v>0</v>
      </c>
      <c r="H66" s="135">
        <f t="shared" si="13"/>
        <v>0</v>
      </c>
    </row>
    <row r="67" spans="1:8" ht="26.1" hidden="1" customHeight="1" x14ac:dyDescent="0.2">
      <c r="A67" s="12" t="s">
        <v>81</v>
      </c>
      <c r="B67" s="7">
        <f>'[3]CONT-RA10717'!B68</f>
        <v>0</v>
      </c>
      <c r="C67" s="135">
        <f>'[3]CONT-RA10717'!E68</f>
        <v>0</v>
      </c>
      <c r="D67" s="135">
        <f>'[3]CONT-RA10717'!H68</f>
        <v>0</v>
      </c>
      <c r="E67" s="135">
        <f>'[3]CONT-RA10717'!K68</f>
        <v>0</v>
      </c>
      <c r="F67" s="135">
        <f>'[3]CONT-RA10717'!N68</f>
        <v>0</v>
      </c>
      <c r="G67" s="135">
        <f t="shared" si="12"/>
        <v>0</v>
      </c>
      <c r="H67" s="135">
        <f t="shared" si="13"/>
        <v>0</v>
      </c>
    </row>
    <row r="68" spans="1:8" ht="26.1" hidden="1" customHeight="1" x14ac:dyDescent="0.2">
      <c r="A68" s="12" t="s">
        <v>82</v>
      </c>
      <c r="B68" s="7">
        <f>'[3]CONT-RA10717'!B69</f>
        <v>0</v>
      </c>
      <c r="C68" s="135">
        <f>'[3]CONT-RA10717'!E69</f>
        <v>0</v>
      </c>
      <c r="D68" s="135">
        <f>'[3]CONT-RA10717'!H69</f>
        <v>0</v>
      </c>
      <c r="E68" s="135">
        <f>'[3]CONT-RA10717'!K69</f>
        <v>0</v>
      </c>
      <c r="F68" s="135">
        <f>'[3]CONT-RA10717'!N69</f>
        <v>0</v>
      </c>
      <c r="G68" s="135">
        <f t="shared" si="12"/>
        <v>0</v>
      </c>
      <c r="H68" s="135">
        <f t="shared" si="13"/>
        <v>0</v>
      </c>
    </row>
    <row r="69" spans="1:8" ht="26.1" customHeight="1" x14ac:dyDescent="0.2">
      <c r="A69" s="100" t="s">
        <v>83</v>
      </c>
      <c r="B69" s="53">
        <f t="shared" ref="B69:G69" si="14">SUM(B70:B73)</f>
        <v>7000</v>
      </c>
      <c r="C69" s="108">
        <f t="shared" si="14"/>
        <v>0</v>
      </c>
      <c r="D69" s="108">
        <f t="shared" si="14"/>
        <v>0</v>
      </c>
      <c r="E69" s="108">
        <f t="shared" si="14"/>
        <v>0</v>
      </c>
      <c r="F69" s="108">
        <f t="shared" si="14"/>
        <v>0</v>
      </c>
      <c r="G69" s="108">
        <f t="shared" si="14"/>
        <v>0</v>
      </c>
      <c r="H69" s="108">
        <f t="shared" si="13"/>
        <v>7000</v>
      </c>
    </row>
    <row r="70" spans="1:8" ht="26.1" customHeight="1" x14ac:dyDescent="0.2">
      <c r="A70" s="100" t="s">
        <v>84</v>
      </c>
      <c r="B70" s="7">
        <f>'[3]CONT-RA10717'!B71</f>
        <v>7000</v>
      </c>
      <c r="C70" s="135">
        <f>'[3]CONT-RA10717'!E71</f>
        <v>0</v>
      </c>
      <c r="D70" s="135">
        <f>'[3]CONT-RA10717'!H71</f>
        <v>0</v>
      </c>
      <c r="E70" s="135">
        <f>'[3]CONT-RA10717'!K71</f>
        <v>0</v>
      </c>
      <c r="F70" s="135">
        <f>'[3]CONT-RA10717'!N71</f>
        <v>0</v>
      </c>
      <c r="G70" s="135">
        <f t="shared" ref="G70:G91" si="15">SUM(C70:F70)</f>
        <v>0</v>
      </c>
      <c r="H70" s="135">
        <f t="shared" si="13"/>
        <v>7000</v>
      </c>
    </row>
    <row r="71" spans="1:8" ht="26.1" hidden="1" customHeight="1" x14ac:dyDescent="0.2">
      <c r="A71" s="100" t="s">
        <v>85</v>
      </c>
      <c r="B71" s="7">
        <f>'[3]CONT-RA10717'!B72</f>
        <v>0</v>
      </c>
      <c r="C71" s="135">
        <f>'[3]CONT-RA10717'!E72</f>
        <v>0</v>
      </c>
      <c r="D71" s="135">
        <f>'[3]CONT-RA10717'!H72</f>
        <v>0</v>
      </c>
      <c r="E71" s="135">
        <f>'[3]CONT-RA10717'!K72</f>
        <v>0</v>
      </c>
      <c r="F71" s="135">
        <f>'[3]CONT-RA10717'!N72</f>
        <v>0</v>
      </c>
      <c r="G71" s="135">
        <f t="shared" si="15"/>
        <v>0</v>
      </c>
      <c r="H71" s="135">
        <f t="shared" si="13"/>
        <v>0</v>
      </c>
    </row>
    <row r="72" spans="1:8" ht="26.1" hidden="1" customHeight="1" x14ac:dyDescent="0.2">
      <c r="A72" s="100" t="s">
        <v>86</v>
      </c>
      <c r="B72" s="7">
        <f>'[3]CONT-RA10717'!B73</f>
        <v>0</v>
      </c>
      <c r="C72" s="135">
        <f>'[3]CONT-RA10717'!E73</f>
        <v>0</v>
      </c>
      <c r="D72" s="135">
        <f>'[3]CONT-RA10717'!H73</f>
        <v>0</v>
      </c>
      <c r="E72" s="135">
        <f>'[3]CONT-RA10717'!K73</f>
        <v>0</v>
      </c>
      <c r="F72" s="135">
        <f>'[3]CONT-RA10717'!N73</f>
        <v>0</v>
      </c>
      <c r="G72" s="135">
        <f t="shared" si="15"/>
        <v>0</v>
      </c>
      <c r="H72" s="135">
        <f t="shared" si="13"/>
        <v>0</v>
      </c>
    </row>
    <row r="73" spans="1:8" ht="26.1" hidden="1" customHeight="1" x14ac:dyDescent="0.2">
      <c r="A73" s="100" t="s">
        <v>87</v>
      </c>
      <c r="B73" s="7">
        <f>'[3]CONT-RA10717'!B74</f>
        <v>0</v>
      </c>
      <c r="C73" s="135">
        <f>'[3]CONT-RA10717'!E74</f>
        <v>0</v>
      </c>
      <c r="D73" s="135">
        <f>'[3]CONT-RA10717'!H74</f>
        <v>0</v>
      </c>
      <c r="E73" s="135">
        <f>'[3]CONT-RA10717'!K74</f>
        <v>0</v>
      </c>
      <c r="F73" s="135">
        <f>'[3]CONT-RA10717'!N74</f>
        <v>0</v>
      </c>
      <c r="G73" s="135">
        <f t="shared" si="15"/>
        <v>0</v>
      </c>
      <c r="H73" s="135">
        <f t="shared" si="13"/>
        <v>0</v>
      </c>
    </row>
    <row r="74" spans="1:8" ht="26.1" customHeight="1" x14ac:dyDescent="0.2">
      <c r="A74" s="100" t="s">
        <v>88</v>
      </c>
      <c r="B74" s="7">
        <f>'[3]CONT-RA10717'!B75</f>
        <v>0</v>
      </c>
      <c r="C74" s="135">
        <f>'[3]CONT-RA10717'!E75</f>
        <v>0</v>
      </c>
      <c r="D74" s="135">
        <f>'[3]CONT-RA10717'!H75</f>
        <v>0</v>
      </c>
      <c r="E74" s="135">
        <f>'[3]CONT-RA10717'!K75</f>
        <v>82240</v>
      </c>
      <c r="F74" s="135">
        <f>'[3]CONT-RA10717'!N75</f>
        <v>0</v>
      </c>
      <c r="G74" s="135">
        <f t="shared" si="15"/>
        <v>82240</v>
      </c>
      <c r="H74" s="135">
        <f t="shared" si="13"/>
        <v>82240</v>
      </c>
    </row>
    <row r="75" spans="1:8" ht="26.1" hidden="1" customHeight="1" x14ac:dyDescent="0.2">
      <c r="A75" s="100" t="s">
        <v>89</v>
      </c>
      <c r="B75" s="7">
        <f>'[3]CONT-RA10717'!B76</f>
        <v>0</v>
      </c>
      <c r="C75" s="135">
        <f>'[3]CONT-RA10717'!E76</f>
        <v>0</v>
      </c>
      <c r="D75" s="135">
        <f>'[3]CONT-RA10717'!H76</f>
        <v>0</v>
      </c>
      <c r="E75" s="135">
        <f>'[3]CONT-RA10717'!K76</f>
        <v>0</v>
      </c>
      <c r="F75" s="135">
        <f>'[3]CONT-RA10717'!N76</f>
        <v>0</v>
      </c>
      <c r="G75" s="135">
        <f t="shared" si="15"/>
        <v>0</v>
      </c>
      <c r="H75" s="135">
        <f t="shared" si="13"/>
        <v>0</v>
      </c>
    </row>
    <row r="76" spans="1:8" ht="26.1" hidden="1" customHeight="1" x14ac:dyDescent="0.2">
      <c r="A76" s="100" t="s">
        <v>90</v>
      </c>
      <c r="B76" s="7">
        <f>'[3]CONT-RA10717'!B77</f>
        <v>0</v>
      </c>
      <c r="C76" s="135">
        <f>'[3]CONT-RA10717'!E77</f>
        <v>0</v>
      </c>
      <c r="D76" s="135">
        <f>'[3]CONT-RA10717'!H77</f>
        <v>0</v>
      </c>
      <c r="E76" s="135">
        <f>'[3]CONT-RA10717'!K77</f>
        <v>0</v>
      </c>
      <c r="F76" s="135">
        <f>'[3]CONT-RA10717'!N77</f>
        <v>0</v>
      </c>
      <c r="G76" s="135">
        <f t="shared" si="15"/>
        <v>0</v>
      </c>
      <c r="H76" s="135">
        <f t="shared" si="13"/>
        <v>0</v>
      </c>
    </row>
    <row r="77" spans="1:8" ht="26.1" hidden="1" customHeight="1" x14ac:dyDescent="0.2">
      <c r="A77" s="100" t="s">
        <v>91</v>
      </c>
      <c r="B77" s="7">
        <f>'[3]CONT-RA10717'!B78</f>
        <v>0</v>
      </c>
      <c r="C77" s="135">
        <f>'[3]CONT-RA10717'!E78</f>
        <v>0</v>
      </c>
      <c r="D77" s="135">
        <f>'[3]CONT-RA10717'!H78</f>
        <v>0</v>
      </c>
      <c r="E77" s="135">
        <f>'[3]CONT-RA10717'!K78</f>
        <v>0</v>
      </c>
      <c r="F77" s="135">
        <f>'[3]CONT-RA10717'!N78</f>
        <v>0</v>
      </c>
      <c r="G77" s="135">
        <f t="shared" si="15"/>
        <v>0</v>
      </c>
      <c r="H77" s="135">
        <f t="shared" si="13"/>
        <v>0</v>
      </c>
    </row>
    <row r="78" spans="1:8" ht="26.1" hidden="1" customHeight="1" x14ac:dyDescent="0.2">
      <c r="A78" s="100" t="s">
        <v>92</v>
      </c>
      <c r="B78" s="7">
        <f>'[3]CONT-RA10717'!B79</f>
        <v>0</v>
      </c>
      <c r="C78" s="135">
        <f>'[3]CONT-RA10717'!E79</f>
        <v>0</v>
      </c>
      <c r="D78" s="135">
        <f>'[3]CONT-RA10717'!H79</f>
        <v>0</v>
      </c>
      <c r="E78" s="135">
        <f>'[3]CONT-RA10717'!K79</f>
        <v>0</v>
      </c>
      <c r="F78" s="135">
        <f>'[3]CONT-RA10717'!N79</f>
        <v>0</v>
      </c>
      <c r="G78" s="135">
        <f t="shared" si="15"/>
        <v>0</v>
      </c>
      <c r="H78" s="135">
        <f t="shared" si="13"/>
        <v>0</v>
      </c>
    </row>
    <row r="79" spans="1:8" ht="26.1" hidden="1" customHeight="1" x14ac:dyDescent="0.2">
      <c r="A79" s="100" t="s">
        <v>93</v>
      </c>
      <c r="B79" s="7">
        <f>'[3]CONT-RA10717'!B80</f>
        <v>0</v>
      </c>
      <c r="C79" s="135">
        <f>'[3]CONT-RA10717'!E80</f>
        <v>0</v>
      </c>
      <c r="D79" s="135">
        <f>'[3]CONT-RA10717'!H80</f>
        <v>0</v>
      </c>
      <c r="E79" s="135">
        <f>'[3]CONT-RA10717'!K80</f>
        <v>0</v>
      </c>
      <c r="F79" s="135">
        <f>'[3]CONT-RA10717'!N80</f>
        <v>0</v>
      </c>
      <c r="G79" s="135">
        <f t="shared" si="15"/>
        <v>0</v>
      </c>
      <c r="H79" s="135">
        <f t="shared" si="13"/>
        <v>0</v>
      </c>
    </row>
    <row r="80" spans="1:8" ht="26.1" hidden="1" customHeight="1" x14ac:dyDescent="0.2">
      <c r="A80" s="100" t="s">
        <v>94</v>
      </c>
      <c r="B80" s="7">
        <f>'[3]CONT-RA10717'!B81</f>
        <v>0</v>
      </c>
      <c r="C80" s="135">
        <f>'[3]CONT-RA10717'!E81</f>
        <v>0</v>
      </c>
      <c r="D80" s="135">
        <f>'[3]CONT-RA10717'!H81</f>
        <v>0</v>
      </c>
      <c r="E80" s="135">
        <f>'[3]CONT-RA10717'!K81</f>
        <v>0</v>
      </c>
      <c r="F80" s="135">
        <f>'[3]CONT-RA10717'!N81</f>
        <v>0</v>
      </c>
      <c r="G80" s="135">
        <f t="shared" si="15"/>
        <v>0</v>
      </c>
      <c r="H80" s="135">
        <f t="shared" si="13"/>
        <v>0</v>
      </c>
    </row>
    <row r="81" spans="1:8" ht="26.1" hidden="1" customHeight="1" x14ac:dyDescent="0.2">
      <c r="A81" s="100" t="s">
        <v>95</v>
      </c>
      <c r="B81" s="7">
        <f>'[3]CONT-RA10717'!B82</f>
        <v>0</v>
      </c>
      <c r="C81" s="135">
        <f>'[3]CONT-RA10717'!E82</f>
        <v>0</v>
      </c>
      <c r="D81" s="135">
        <f>'[3]CONT-RA10717'!H82</f>
        <v>0</v>
      </c>
      <c r="E81" s="135">
        <f>'[3]CONT-RA10717'!K82</f>
        <v>0</v>
      </c>
      <c r="F81" s="135">
        <f>'[3]CONT-RA10717'!N82</f>
        <v>0</v>
      </c>
      <c r="G81" s="135">
        <f t="shared" si="15"/>
        <v>0</v>
      </c>
      <c r="H81" s="135">
        <f t="shared" si="13"/>
        <v>0</v>
      </c>
    </row>
    <row r="82" spans="1:8" ht="26.1" hidden="1" customHeight="1" x14ac:dyDescent="0.2">
      <c r="A82" s="100" t="s">
        <v>96</v>
      </c>
      <c r="B82" s="7">
        <f>'[3]CONT-RA10717'!B83</f>
        <v>0</v>
      </c>
      <c r="C82" s="135">
        <f>'[3]CONT-RA10717'!E83</f>
        <v>0</v>
      </c>
      <c r="D82" s="135">
        <f>'[3]CONT-RA10717'!H83</f>
        <v>0</v>
      </c>
      <c r="E82" s="135">
        <f>'[3]CONT-RA10717'!K83</f>
        <v>0</v>
      </c>
      <c r="F82" s="135">
        <f>'[3]CONT-RA10717'!N83</f>
        <v>0</v>
      </c>
      <c r="G82" s="135">
        <f t="shared" si="15"/>
        <v>0</v>
      </c>
      <c r="H82" s="135">
        <f t="shared" si="13"/>
        <v>0</v>
      </c>
    </row>
    <row r="83" spans="1:8" ht="26.1" hidden="1" customHeight="1" x14ac:dyDescent="0.2">
      <c r="A83" s="100" t="s">
        <v>97</v>
      </c>
      <c r="B83" s="7">
        <f>'[3]CONT-RA10717'!B84</f>
        <v>0</v>
      </c>
      <c r="C83" s="135">
        <f>'[3]CONT-RA10717'!E84</f>
        <v>0</v>
      </c>
      <c r="D83" s="135">
        <f>'[3]CONT-RA10717'!H84</f>
        <v>0</v>
      </c>
      <c r="E83" s="135">
        <f>'[3]CONT-RA10717'!K84</f>
        <v>0</v>
      </c>
      <c r="F83" s="135">
        <f>'[3]CONT-RA10717'!N84</f>
        <v>0</v>
      </c>
      <c r="G83" s="135">
        <f t="shared" si="15"/>
        <v>0</v>
      </c>
      <c r="H83" s="135">
        <f t="shared" si="13"/>
        <v>0</v>
      </c>
    </row>
    <row r="84" spans="1:8" ht="26.1" hidden="1" customHeight="1" x14ac:dyDescent="0.2">
      <c r="A84" s="100" t="s">
        <v>98</v>
      </c>
      <c r="B84" s="7">
        <f>'[3]CONT-RA10717'!B85</f>
        <v>0</v>
      </c>
      <c r="C84" s="135">
        <f>'[3]CONT-RA10717'!E85</f>
        <v>0</v>
      </c>
      <c r="D84" s="135">
        <f>'[3]CONT-RA10717'!H85</f>
        <v>0</v>
      </c>
      <c r="E84" s="135">
        <f>'[3]CONT-RA10717'!K85</f>
        <v>0</v>
      </c>
      <c r="F84" s="135">
        <f>'[3]CONT-RA10717'!N85</f>
        <v>0</v>
      </c>
      <c r="G84" s="135">
        <f t="shared" si="15"/>
        <v>0</v>
      </c>
      <c r="H84" s="135">
        <f t="shared" si="13"/>
        <v>0</v>
      </c>
    </row>
    <row r="85" spans="1:8" ht="26.1" hidden="1" customHeight="1" x14ac:dyDescent="0.2">
      <c r="A85" s="100" t="s">
        <v>99</v>
      </c>
      <c r="B85" s="7">
        <f>'[3]CONT-RA10717'!B86</f>
        <v>0</v>
      </c>
      <c r="C85" s="135">
        <f>'[3]CONT-RA10717'!E86</f>
        <v>0</v>
      </c>
      <c r="D85" s="135">
        <f>'[3]CONT-RA10717'!H86</f>
        <v>0</v>
      </c>
      <c r="E85" s="135">
        <f>'[3]CONT-RA10717'!K86</f>
        <v>0</v>
      </c>
      <c r="F85" s="135">
        <f>'[3]CONT-RA10717'!N86</f>
        <v>0</v>
      </c>
      <c r="G85" s="135">
        <f t="shared" si="15"/>
        <v>0</v>
      </c>
      <c r="H85" s="135">
        <f t="shared" si="13"/>
        <v>0</v>
      </c>
    </row>
    <row r="86" spans="1:8" ht="26.1" hidden="1" customHeight="1" x14ac:dyDescent="0.2">
      <c r="A86" s="100" t="s">
        <v>100</v>
      </c>
      <c r="B86" s="7">
        <f>'[3]CONT-RA10717'!B87</f>
        <v>0</v>
      </c>
      <c r="C86" s="135">
        <f>'[3]CONT-RA10717'!E87</f>
        <v>0</v>
      </c>
      <c r="D86" s="135">
        <f>'[3]CONT-RA10717'!H87</f>
        <v>0</v>
      </c>
      <c r="E86" s="135">
        <f>'[3]CONT-RA10717'!K87</f>
        <v>0</v>
      </c>
      <c r="F86" s="135">
        <f>'[3]CONT-RA10717'!N87</f>
        <v>0</v>
      </c>
      <c r="G86" s="135">
        <f t="shared" si="15"/>
        <v>0</v>
      </c>
      <c r="H86" s="135">
        <f t="shared" si="13"/>
        <v>0</v>
      </c>
    </row>
    <row r="87" spans="1:8" ht="26.1" hidden="1" customHeight="1" x14ac:dyDescent="0.2">
      <c r="A87" s="100" t="s">
        <v>101</v>
      </c>
      <c r="B87" s="7">
        <f>'[3]CONT-RA10717'!B88</f>
        <v>0</v>
      </c>
      <c r="C87" s="135">
        <f>'[3]CONT-RA10717'!E88</f>
        <v>0</v>
      </c>
      <c r="D87" s="135">
        <f>'[3]CONT-RA10717'!H88</f>
        <v>0</v>
      </c>
      <c r="E87" s="135">
        <f>'[3]CONT-RA10717'!K88</f>
        <v>0</v>
      </c>
      <c r="F87" s="135">
        <f>'[3]CONT-RA10717'!N88</f>
        <v>0</v>
      </c>
      <c r="G87" s="135">
        <f t="shared" si="15"/>
        <v>0</v>
      </c>
      <c r="H87" s="135">
        <f t="shared" si="13"/>
        <v>0</v>
      </c>
    </row>
    <row r="88" spans="1:8" ht="26.1" hidden="1" customHeight="1" x14ac:dyDescent="0.2">
      <c r="A88" s="100" t="s">
        <v>102</v>
      </c>
      <c r="B88" s="7">
        <f>'[3]CONT-RA10717'!B89</f>
        <v>0</v>
      </c>
      <c r="C88" s="135">
        <f>'[3]CONT-RA10717'!E89</f>
        <v>0</v>
      </c>
      <c r="D88" s="135">
        <f>'[3]CONT-RA10717'!H89</f>
        <v>0</v>
      </c>
      <c r="E88" s="135">
        <f>'[3]CONT-RA10717'!K89</f>
        <v>0</v>
      </c>
      <c r="F88" s="135">
        <f>'[3]CONT-RA10717'!N89</f>
        <v>0</v>
      </c>
      <c r="G88" s="135">
        <f t="shared" si="15"/>
        <v>0</v>
      </c>
      <c r="H88" s="135">
        <f t="shared" si="13"/>
        <v>0</v>
      </c>
    </row>
    <row r="89" spans="1:8" ht="26.1" hidden="1" customHeight="1" x14ac:dyDescent="0.2">
      <c r="A89" s="100" t="s">
        <v>103</v>
      </c>
      <c r="B89" s="7">
        <f>'[3]CONT-RA10717'!B90</f>
        <v>0</v>
      </c>
      <c r="C89" s="135">
        <f>'[3]CONT-RA10717'!E90</f>
        <v>0</v>
      </c>
      <c r="D89" s="135">
        <f>'[3]CONT-RA10717'!H90</f>
        <v>0</v>
      </c>
      <c r="E89" s="135">
        <f>'[3]CONT-RA10717'!K90</f>
        <v>0</v>
      </c>
      <c r="F89" s="135">
        <f>'[3]CONT-RA10717'!N90</f>
        <v>0</v>
      </c>
      <c r="G89" s="135">
        <f t="shared" si="15"/>
        <v>0</v>
      </c>
      <c r="H89" s="135">
        <f t="shared" si="13"/>
        <v>0</v>
      </c>
    </row>
    <row r="90" spans="1:8" ht="26.1" customHeight="1" x14ac:dyDescent="0.2">
      <c r="A90" s="100" t="s">
        <v>104</v>
      </c>
      <c r="B90" s="7">
        <f>B91+B92</f>
        <v>3000</v>
      </c>
      <c r="C90" s="7">
        <f t="shared" ref="C90:H90" si="16">C91+C92</f>
        <v>0</v>
      </c>
      <c r="D90" s="7">
        <f t="shared" si="16"/>
        <v>0</v>
      </c>
      <c r="E90" s="7">
        <f t="shared" si="16"/>
        <v>262308</v>
      </c>
      <c r="F90" s="7">
        <f t="shared" si="16"/>
        <v>0</v>
      </c>
      <c r="G90" s="7">
        <f t="shared" si="16"/>
        <v>262308</v>
      </c>
      <c r="H90" s="7">
        <f t="shared" si="16"/>
        <v>265308</v>
      </c>
    </row>
    <row r="91" spans="1:8" ht="26.1" hidden="1" customHeight="1" x14ac:dyDescent="0.2">
      <c r="A91" s="100" t="s">
        <v>105</v>
      </c>
      <c r="B91" s="7">
        <f>'[3]CONT-RA10717'!B92</f>
        <v>3000</v>
      </c>
      <c r="E91" s="135">
        <f>'[3]CONT-RA10717'!I92</f>
        <v>262308</v>
      </c>
      <c r="G91" s="135">
        <f t="shared" si="15"/>
        <v>262308</v>
      </c>
      <c r="H91" s="135">
        <f t="shared" si="13"/>
        <v>265308</v>
      </c>
    </row>
    <row r="92" spans="1:8" ht="26.1" hidden="1" customHeight="1" x14ac:dyDescent="0.2">
      <c r="A92" s="100" t="s">
        <v>106</v>
      </c>
      <c r="B92" s="7"/>
      <c r="H92" s="135">
        <f t="shared" si="13"/>
        <v>0</v>
      </c>
    </row>
    <row r="93" spans="1:8" ht="10.5" customHeight="1" x14ac:dyDescent="0.2">
      <c r="A93" s="132"/>
      <c r="B93" s="160"/>
    </row>
    <row r="94" spans="1:8" ht="26.1" customHeight="1" x14ac:dyDescent="0.2">
      <c r="A94" s="12" t="s">
        <v>167</v>
      </c>
      <c r="B94" s="161">
        <f>'[3]CONT-RA10717'!B95</f>
        <v>0</v>
      </c>
      <c r="C94" s="162">
        <f>'[3]CONT-RA10717'!E95</f>
        <v>142731</v>
      </c>
      <c r="D94" s="162">
        <f>'[3]CONT-RA10717'!H95</f>
        <v>0</v>
      </c>
      <c r="E94" s="162">
        <f>'[3]CONT-RA10717'!K95</f>
        <v>852890</v>
      </c>
      <c r="F94" s="162">
        <f>'[3]CONT-RA10717'!N95</f>
        <v>0</v>
      </c>
      <c r="G94" s="162">
        <f>SUM(C94:F94)</f>
        <v>995621</v>
      </c>
      <c r="H94" s="162">
        <f>G94+B94</f>
        <v>995621</v>
      </c>
    </row>
    <row r="95" spans="1:8" ht="26.1" customHeight="1" x14ac:dyDescent="0.2">
      <c r="A95" s="134" t="s">
        <v>190</v>
      </c>
      <c r="B95" s="163">
        <f t="shared" ref="B95:F95" si="17">SUM(B96:B97)</f>
        <v>0</v>
      </c>
      <c r="C95" s="163">
        <f t="shared" si="17"/>
        <v>0</v>
      </c>
      <c r="D95" s="163">
        <f t="shared" si="17"/>
        <v>446248</v>
      </c>
      <c r="E95" s="163">
        <f t="shared" si="17"/>
        <v>0</v>
      </c>
      <c r="F95" s="163">
        <f t="shared" si="17"/>
        <v>0</v>
      </c>
      <c r="G95" s="163">
        <f>SUM(G96:G97)</f>
        <v>446248</v>
      </c>
      <c r="H95" s="163">
        <f>G95+B95</f>
        <v>446248</v>
      </c>
    </row>
    <row r="96" spans="1:8" ht="26.1" hidden="1" customHeight="1" x14ac:dyDescent="0.2">
      <c r="A96" s="134" t="s">
        <v>169</v>
      </c>
      <c r="B96" s="154">
        <f>'[3]CONT-RA10717'!B97</f>
        <v>0</v>
      </c>
      <c r="C96" s="135">
        <f>'[3]CONT-RA10717'!E97</f>
        <v>0</v>
      </c>
      <c r="D96" s="135">
        <f>'[3]CONT-RA10717'!H97</f>
        <v>446248</v>
      </c>
      <c r="E96" s="135">
        <f>'[3]CONT-RA10717'!K97</f>
        <v>0</v>
      </c>
      <c r="F96" s="135">
        <f>'[3]CONT-RA10717'!N97</f>
        <v>0</v>
      </c>
      <c r="G96" s="135">
        <f>SUM(C96:F96)</f>
        <v>446248</v>
      </c>
      <c r="H96" s="135">
        <f>G96+B96</f>
        <v>446248</v>
      </c>
    </row>
    <row r="97" spans="1:8" ht="26.1" hidden="1" customHeight="1" x14ac:dyDescent="0.2">
      <c r="A97" s="134" t="s">
        <v>170</v>
      </c>
      <c r="B97" s="154">
        <f>'[3]CONT-RA10717'!B98</f>
        <v>0</v>
      </c>
      <c r="C97" s="135">
        <f>'[3]CONT-RA10717'!E98</f>
        <v>0</v>
      </c>
      <c r="D97" s="135">
        <f>'[3]CONT-RA10717'!H98</f>
        <v>0</v>
      </c>
      <c r="E97" s="135">
        <f>'[3]CONT-RA10717'!K98</f>
        <v>0</v>
      </c>
      <c r="F97" s="135">
        <f>'[3]CONT-RA10717'!N98</f>
        <v>0</v>
      </c>
      <c r="G97" s="135">
        <f>SUM(C97:F97)</f>
        <v>0</v>
      </c>
      <c r="H97" s="135">
        <f>G97+B97</f>
        <v>0</v>
      </c>
    </row>
    <row r="98" spans="1:8" ht="26.1" hidden="1" customHeight="1" x14ac:dyDescent="0.2">
      <c r="A98" s="12" t="s">
        <v>191</v>
      </c>
      <c r="B98" s="7">
        <f>'[3]CONT-RA10717'!B99</f>
        <v>0</v>
      </c>
      <c r="C98" s="135">
        <f>'[3]CONT-RA10717'!E99</f>
        <v>0</v>
      </c>
      <c r="D98" s="135">
        <f>'[3]CONT-RA10717'!H99</f>
        <v>0</v>
      </c>
      <c r="E98" s="135">
        <f>'[3]CONT-RA10717'!K99</f>
        <v>0</v>
      </c>
      <c r="F98" s="135">
        <f>'[3]CONT-RA10717'!N99</f>
        <v>0</v>
      </c>
      <c r="G98" s="135">
        <f>SUM(C98:F98)</f>
        <v>0</v>
      </c>
      <c r="H98" s="135">
        <f>G98+B98</f>
        <v>0</v>
      </c>
    </row>
    <row r="99" spans="1:8" ht="12" hidden="1" customHeight="1" x14ac:dyDescent="0.2">
      <c r="A99" s="132"/>
      <c r="B99" s="7"/>
    </row>
    <row r="100" spans="1:8" ht="26.1" customHeight="1" thickBot="1" x14ac:dyDescent="0.25">
      <c r="A100" s="270" t="s">
        <v>0</v>
      </c>
      <c r="B100" s="271">
        <f t="shared" ref="B100:H100" si="18">SUM(B6:B12)+SUM(B15:B20)+SUM(B24:B26)+SUM(B29:B30)+SUM(B33:B49)+B95+B94+B98+B99</f>
        <v>9805590</v>
      </c>
      <c r="C100" s="271">
        <f t="shared" si="18"/>
        <v>142731</v>
      </c>
      <c r="D100" s="271">
        <f t="shared" si="18"/>
        <v>446248</v>
      </c>
      <c r="E100" s="271">
        <f t="shared" si="18"/>
        <v>12347151</v>
      </c>
      <c r="F100" s="271">
        <f t="shared" si="18"/>
        <v>393602</v>
      </c>
      <c r="G100" s="271">
        <f t="shared" si="18"/>
        <v>13329732</v>
      </c>
      <c r="H100" s="271">
        <f t="shared" si="18"/>
        <v>23135322</v>
      </c>
    </row>
    <row r="101" spans="1:8" s="135" customFormat="1" ht="12" customHeight="1" thickTop="1" x14ac:dyDescent="0.2">
      <c r="D101" s="164"/>
    </row>
    <row r="102" spans="1:8" s="135" customFormat="1" ht="12" customHeight="1" x14ac:dyDescent="0.2">
      <c r="D102" s="3"/>
    </row>
    <row r="103" spans="1:8" s="135" customFormat="1" ht="12" customHeight="1" x14ac:dyDescent="0.2">
      <c r="D103" s="3"/>
    </row>
    <row r="104" spans="1:8" s="135" customFormat="1" ht="12" customHeight="1" x14ac:dyDescent="0.2">
      <c r="D104" s="3"/>
    </row>
    <row r="105" spans="1:8" s="135" customFormat="1" ht="12" customHeight="1" x14ac:dyDescent="0.2">
      <c r="D105" s="3"/>
    </row>
    <row r="106" spans="1:8" s="135" customFormat="1" ht="12" customHeight="1" x14ac:dyDescent="0.2">
      <c r="D106" s="3"/>
    </row>
    <row r="110" spans="1:8" s="135" customFormat="1" ht="12" customHeight="1" x14ac:dyDescent="0.2">
      <c r="A110" s="1"/>
      <c r="B110" s="1"/>
      <c r="C110" s="1"/>
    </row>
  </sheetData>
  <printOptions gridLines="1"/>
  <pageMargins left="1.3" right="0.25" top="0.7" bottom="0.47" header="0.23" footer="0.19"/>
  <pageSetup paperSize="9" scale="95" orientation="portrait" r:id="rId1"/>
  <headerFooter alignWithMargins="0">
    <oddFooter>&amp;L&amp;7                        &amp;D/&amp;T&amp;CPage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60"/>
  <sheetViews>
    <sheetView zoomScaleNormal="120" workbookViewId="0">
      <pane xSplit="1" ySplit="5" topLeftCell="B6" activePane="bottomRight" state="frozen"/>
      <selection pane="topRight" activeCell="B1" sqref="B1"/>
      <selection pane="bottomLeft" activeCell="A7" sqref="A7"/>
      <selection pane="bottomRight" activeCell="N106" sqref="N106"/>
    </sheetView>
  </sheetViews>
  <sheetFormatPr defaultRowHeight="14.25" x14ac:dyDescent="0.2"/>
  <cols>
    <col min="1" max="1" width="37.85546875" style="169" customWidth="1"/>
    <col min="2" max="2" width="16.7109375" style="169" hidden="1" customWidth="1"/>
    <col min="3" max="3" width="15.7109375" style="169" hidden="1" customWidth="1"/>
    <col min="4" max="4" width="16.140625" style="169" hidden="1" customWidth="1"/>
    <col min="5" max="6" width="16.7109375" style="169" hidden="1" customWidth="1"/>
    <col min="7" max="7" width="15.7109375" style="169" hidden="1" customWidth="1"/>
    <col min="8" max="8" width="18.7109375" style="169" customWidth="1"/>
    <col min="9" max="9" width="16.7109375" style="169" hidden="1" customWidth="1"/>
    <col min="10" max="10" width="16" style="169" hidden="1" customWidth="1"/>
    <col min="11" max="16384" width="9.140625" style="169"/>
  </cols>
  <sheetData>
    <row r="1" spans="1:10" ht="16.5" customHeight="1" x14ac:dyDescent="0.25">
      <c r="A1" s="166" t="str">
        <f>[3]SUM!A1</f>
        <v>CY 2017 ALLOTMENT RELEASES</v>
      </c>
      <c r="B1" s="166"/>
      <c r="C1" s="167"/>
      <c r="D1" s="166"/>
      <c r="E1" s="167"/>
      <c r="F1" s="167"/>
      <c r="G1" s="166"/>
      <c r="H1" s="166"/>
      <c r="I1" s="167"/>
      <c r="J1" s="168" t="s">
        <v>206</v>
      </c>
    </row>
    <row r="2" spans="1:10" ht="18.75" customHeight="1" x14ac:dyDescent="0.25">
      <c r="A2" s="170" t="s">
        <v>281</v>
      </c>
      <c r="B2" s="170"/>
      <c r="C2" s="167"/>
      <c r="D2" s="170"/>
      <c r="E2" s="167"/>
      <c r="F2" s="167"/>
      <c r="G2" s="170"/>
      <c r="H2" s="170"/>
      <c r="I2" s="167"/>
      <c r="J2" s="167"/>
    </row>
    <row r="3" spans="1:10" ht="18" customHeight="1" x14ac:dyDescent="0.25">
      <c r="A3" s="170" t="str">
        <f>[3]SUM!A3</f>
        <v>JANUARY 1- MAY 31, 2017</v>
      </c>
      <c r="B3" s="166"/>
      <c r="C3" s="167"/>
      <c r="D3" s="170"/>
      <c r="E3" s="167"/>
      <c r="F3" s="167"/>
      <c r="G3" s="166"/>
      <c r="H3" s="166"/>
      <c r="I3" s="167"/>
      <c r="J3" s="167"/>
    </row>
    <row r="4" spans="1:10" ht="18" customHeight="1" x14ac:dyDescent="0.25">
      <c r="A4" s="166" t="s">
        <v>37</v>
      </c>
      <c r="B4" s="166"/>
      <c r="C4" s="167"/>
      <c r="D4" s="166"/>
      <c r="E4" s="167"/>
      <c r="F4" s="167"/>
      <c r="G4" s="166"/>
      <c r="H4" s="166"/>
      <c r="I4" s="167"/>
      <c r="J4" s="167"/>
    </row>
    <row r="5" spans="1:10" s="173" customFormat="1" ht="78.75" customHeight="1" x14ac:dyDescent="0.2">
      <c r="A5" s="264" t="s">
        <v>36</v>
      </c>
      <c r="B5" s="265" t="s">
        <v>207</v>
      </c>
      <c r="C5" s="265" t="s">
        <v>203</v>
      </c>
      <c r="D5" s="265" t="s">
        <v>124</v>
      </c>
      <c r="E5" s="265" t="s">
        <v>208</v>
      </c>
      <c r="F5" s="265" t="s">
        <v>209</v>
      </c>
      <c r="G5" s="265" t="s">
        <v>210</v>
      </c>
      <c r="H5" s="265" t="s">
        <v>211</v>
      </c>
      <c r="I5" s="171" t="s">
        <v>212</v>
      </c>
      <c r="J5" s="172" t="s">
        <v>0</v>
      </c>
    </row>
    <row r="6" spans="1:10" ht="18" hidden="1" customHeight="1" x14ac:dyDescent="0.2">
      <c r="A6" s="130" t="s">
        <v>130</v>
      </c>
      <c r="B6" s="169">
        <f>[3]UF!P7</f>
        <v>0</v>
      </c>
      <c r="E6" s="169">
        <f>[3]UF!E7</f>
        <v>0</v>
      </c>
      <c r="G6" s="169">
        <f>[3]UF!AA7</f>
        <v>0</v>
      </c>
      <c r="H6" s="169">
        <f>[3]UF!AB7</f>
        <v>0</v>
      </c>
      <c r="J6" s="169">
        <f t="shared" ref="J6:J11" si="0">SUM(B6:I6)</f>
        <v>0</v>
      </c>
    </row>
    <row r="7" spans="1:10" ht="18" hidden="1" customHeight="1" x14ac:dyDescent="0.2">
      <c r="A7" s="13" t="s">
        <v>131</v>
      </c>
      <c r="B7" s="169">
        <f>[3]UF!P8</f>
        <v>0</v>
      </c>
      <c r="E7" s="169">
        <f>[3]UF!E8</f>
        <v>0</v>
      </c>
      <c r="G7" s="169">
        <f>[3]UF!AA8</f>
        <v>0</v>
      </c>
      <c r="H7" s="169">
        <f>[3]UF!AB8</f>
        <v>0</v>
      </c>
      <c r="J7" s="169">
        <f t="shared" si="0"/>
        <v>0</v>
      </c>
    </row>
    <row r="8" spans="1:10" ht="18" hidden="1" customHeight="1" x14ac:dyDescent="0.2">
      <c r="A8" s="13" t="s">
        <v>132</v>
      </c>
      <c r="B8" s="169">
        <f>[3]UF!P9</f>
        <v>0</v>
      </c>
      <c r="E8" s="169">
        <f>[3]UF!E9</f>
        <v>0</v>
      </c>
      <c r="G8" s="169">
        <f>[3]UF!AA9</f>
        <v>0</v>
      </c>
      <c r="H8" s="169">
        <f>[3]UF!AB9</f>
        <v>0</v>
      </c>
      <c r="J8" s="169">
        <f t="shared" si="0"/>
        <v>0</v>
      </c>
    </row>
    <row r="9" spans="1:10" ht="18" hidden="1" customHeight="1" x14ac:dyDescent="0.2">
      <c r="A9" s="13" t="s">
        <v>133</v>
      </c>
      <c r="B9" s="169">
        <f>[3]UF!P10</f>
        <v>0</v>
      </c>
      <c r="E9" s="169">
        <f>[3]UF!E10</f>
        <v>0</v>
      </c>
      <c r="G9" s="169">
        <f>[3]UF!AA10</f>
        <v>0</v>
      </c>
      <c r="H9" s="169">
        <f>[3]UF!AB10</f>
        <v>0</v>
      </c>
      <c r="J9" s="169">
        <f t="shared" si="0"/>
        <v>0</v>
      </c>
    </row>
    <row r="10" spans="1:10" ht="35.25" hidden="1" customHeight="1" x14ac:dyDescent="0.2">
      <c r="A10" s="13" t="s">
        <v>134</v>
      </c>
      <c r="B10" s="169">
        <f>[3]UF!P11</f>
        <v>0</v>
      </c>
      <c r="E10" s="169">
        <f>[3]UF!E11</f>
        <v>0</v>
      </c>
      <c r="G10" s="169">
        <f>[3]UF!AA11</f>
        <v>0</v>
      </c>
      <c r="H10" s="169">
        <f>[3]UF!AB11</f>
        <v>0</v>
      </c>
      <c r="J10" s="169">
        <f t="shared" si="0"/>
        <v>0</v>
      </c>
    </row>
    <row r="11" spans="1:10" ht="18" hidden="1" customHeight="1" x14ac:dyDescent="0.2">
      <c r="A11" s="13" t="s">
        <v>135</v>
      </c>
      <c r="B11" s="169">
        <f>[3]UF!P12</f>
        <v>0</v>
      </c>
      <c r="E11" s="169">
        <f>[3]UF!E12</f>
        <v>0</v>
      </c>
      <c r="G11" s="169">
        <f>[3]UF!AA12</f>
        <v>0</v>
      </c>
      <c r="H11" s="169">
        <f>[3]UF!AB12</f>
        <v>0</v>
      </c>
      <c r="J11" s="169">
        <f t="shared" si="0"/>
        <v>0</v>
      </c>
    </row>
    <row r="12" spans="1:10" ht="18" hidden="1" customHeight="1" x14ac:dyDescent="0.2">
      <c r="A12" s="12" t="s">
        <v>136</v>
      </c>
      <c r="B12" s="169">
        <f>SUM(B13:B14)</f>
        <v>0</v>
      </c>
      <c r="C12" s="169">
        <f>SUM(C13:C14)</f>
        <v>0</v>
      </c>
      <c r="E12" s="169">
        <f>SUM(E13:E14)</f>
        <v>0</v>
      </c>
      <c r="G12" s="169">
        <f>SUM(G13:G14)</f>
        <v>0</v>
      </c>
      <c r="H12" s="169">
        <f>SUM(H13:H14)</f>
        <v>0</v>
      </c>
      <c r="J12" s="169">
        <f>SUM(J13:J14)</f>
        <v>0</v>
      </c>
    </row>
    <row r="13" spans="1:10" ht="18" hidden="1" customHeight="1" x14ac:dyDescent="0.2">
      <c r="A13" s="12" t="s">
        <v>137</v>
      </c>
      <c r="B13" s="169">
        <f>[3]UF!P14</f>
        <v>0</v>
      </c>
      <c r="E13" s="169">
        <f>[3]UF!E14</f>
        <v>0</v>
      </c>
      <c r="G13" s="169">
        <f>[3]UF!AA14</f>
        <v>0</v>
      </c>
      <c r="H13" s="169">
        <f>[3]UF!AB14</f>
        <v>0</v>
      </c>
      <c r="J13" s="169">
        <f t="shared" ref="J13:J19" si="1">SUM(B13:I13)</f>
        <v>0</v>
      </c>
    </row>
    <row r="14" spans="1:10" ht="18" hidden="1" customHeight="1" x14ac:dyDescent="0.2">
      <c r="A14" s="12" t="s">
        <v>138</v>
      </c>
      <c r="B14" s="169">
        <f>[3]UF!P15</f>
        <v>0</v>
      </c>
      <c r="E14" s="169">
        <f>[3]UF!E15</f>
        <v>0</v>
      </c>
      <c r="G14" s="169">
        <f>[3]UF!AA15</f>
        <v>0</v>
      </c>
      <c r="H14" s="169">
        <f>[3]UF!AB15</f>
        <v>0</v>
      </c>
      <c r="J14" s="169">
        <f t="shared" si="1"/>
        <v>0</v>
      </c>
    </row>
    <row r="15" spans="1:10" ht="18" hidden="1" customHeight="1" x14ac:dyDescent="0.2">
      <c r="A15" s="12" t="s">
        <v>139</v>
      </c>
      <c r="B15" s="169">
        <f>[3]UF!P16</f>
        <v>0</v>
      </c>
      <c r="E15" s="169">
        <f>[3]UF!E16</f>
        <v>0</v>
      </c>
      <c r="G15" s="169">
        <f>[3]UF!AA16</f>
        <v>0</v>
      </c>
      <c r="H15" s="169">
        <f>[3]UF!AB16</f>
        <v>0</v>
      </c>
      <c r="J15" s="169">
        <f t="shared" si="1"/>
        <v>0</v>
      </c>
    </row>
    <row r="16" spans="1:10" ht="18" hidden="1" customHeight="1" x14ac:dyDescent="0.2">
      <c r="A16" s="12" t="s">
        <v>140</v>
      </c>
      <c r="B16" s="169">
        <f>[3]UF!P17</f>
        <v>0</v>
      </c>
      <c r="E16" s="169">
        <f>[3]UF!E17</f>
        <v>0</v>
      </c>
      <c r="G16" s="169">
        <f>[3]UF!AA17</f>
        <v>0</v>
      </c>
      <c r="H16" s="169">
        <f>[3]UF!AB17</f>
        <v>0</v>
      </c>
      <c r="J16" s="169">
        <f t="shared" si="1"/>
        <v>0</v>
      </c>
    </row>
    <row r="17" spans="1:10" ht="18" hidden="1" customHeight="1" x14ac:dyDescent="0.2">
      <c r="A17" s="12" t="s">
        <v>141</v>
      </c>
      <c r="B17" s="169">
        <f>[3]UF!P18</f>
        <v>0</v>
      </c>
      <c r="E17" s="169">
        <f>[3]UF!E18</f>
        <v>0</v>
      </c>
      <c r="G17" s="169">
        <f>[3]UF!AA18</f>
        <v>0</v>
      </c>
      <c r="H17" s="169">
        <f>[3]UF!AB18</f>
        <v>0</v>
      </c>
      <c r="J17" s="169">
        <f t="shared" si="1"/>
        <v>0</v>
      </c>
    </row>
    <row r="18" spans="1:10" ht="18" hidden="1" customHeight="1" x14ac:dyDescent="0.2">
      <c r="A18" s="12" t="s">
        <v>142</v>
      </c>
      <c r="B18" s="169">
        <f>[3]UF!P19</f>
        <v>0</v>
      </c>
      <c r="E18" s="169">
        <f>[3]UF!E19</f>
        <v>0</v>
      </c>
      <c r="G18" s="169">
        <f>[3]UF!AA19</f>
        <v>0</v>
      </c>
      <c r="H18" s="169">
        <f>[3]UF!AB19</f>
        <v>0</v>
      </c>
      <c r="J18" s="169">
        <f t="shared" si="1"/>
        <v>0</v>
      </c>
    </row>
    <row r="19" spans="1:10" ht="18" hidden="1" customHeight="1" x14ac:dyDescent="0.2">
      <c r="A19" s="12" t="s">
        <v>143</v>
      </c>
      <c r="B19" s="169">
        <f>[3]UF!P20</f>
        <v>0</v>
      </c>
      <c r="E19" s="169">
        <f>[3]UF!E20</f>
        <v>0</v>
      </c>
      <c r="G19" s="169">
        <f>[3]UF!AA20</f>
        <v>0</v>
      </c>
      <c r="H19" s="169">
        <f>[3]UF!AB20</f>
        <v>0</v>
      </c>
      <c r="J19" s="169">
        <f t="shared" si="1"/>
        <v>0</v>
      </c>
    </row>
    <row r="20" spans="1:10" ht="18" hidden="1" customHeight="1" x14ac:dyDescent="0.2">
      <c r="A20" s="12" t="s">
        <v>144</v>
      </c>
      <c r="B20" s="169">
        <f>SUM(B21:B22)</f>
        <v>0</v>
      </c>
      <c r="C20" s="169">
        <f>SUM(C21:C22)</f>
        <v>0</v>
      </c>
      <c r="E20" s="169">
        <f>SUM(E21:E22)</f>
        <v>0</v>
      </c>
      <c r="G20" s="169">
        <f>SUM(G21:G22)</f>
        <v>0</v>
      </c>
      <c r="H20" s="169">
        <f>SUM(H21:H22)</f>
        <v>0</v>
      </c>
      <c r="J20" s="169">
        <f>SUM(J21:J22)</f>
        <v>0</v>
      </c>
    </row>
    <row r="21" spans="1:10" ht="18" hidden="1" customHeight="1" x14ac:dyDescent="0.2">
      <c r="A21" s="12" t="s">
        <v>137</v>
      </c>
      <c r="B21" s="169">
        <f>[3]UF!P22</f>
        <v>0</v>
      </c>
      <c r="E21" s="169">
        <f>[3]UF!E22</f>
        <v>0</v>
      </c>
      <c r="G21" s="169">
        <f>[3]UF!AA22</f>
        <v>0</v>
      </c>
      <c r="H21" s="169">
        <f>[3]UF!AB22</f>
        <v>0</v>
      </c>
      <c r="J21" s="169">
        <f>SUM(B21:I21)</f>
        <v>0</v>
      </c>
    </row>
    <row r="22" spans="1:10" ht="18" hidden="1" customHeight="1" x14ac:dyDescent="0.2">
      <c r="A22" s="12" t="s">
        <v>138</v>
      </c>
      <c r="B22" s="169">
        <f>[3]UF!P23</f>
        <v>0</v>
      </c>
      <c r="E22" s="169">
        <f>[3]UF!E23</f>
        <v>0</v>
      </c>
      <c r="G22" s="169">
        <f>[3]UF!AA23</f>
        <v>0</v>
      </c>
      <c r="H22" s="169">
        <f>[3]UF!AB23</f>
        <v>0</v>
      </c>
      <c r="J22" s="169">
        <f>SUM(B22:I22)</f>
        <v>0</v>
      </c>
    </row>
    <row r="23" spans="1:10" ht="18" hidden="1" customHeight="1" x14ac:dyDescent="0.2">
      <c r="A23" s="12" t="s">
        <v>145</v>
      </c>
    </row>
    <row r="24" spans="1:10" ht="18" hidden="1" customHeight="1" x14ac:dyDescent="0.2">
      <c r="A24" s="12" t="s">
        <v>146</v>
      </c>
      <c r="B24" s="169">
        <f>[3]UF!P25</f>
        <v>0</v>
      </c>
      <c r="E24" s="169">
        <f>[3]UF!E25</f>
        <v>0</v>
      </c>
      <c r="G24" s="169">
        <f>[3]UF!AA25</f>
        <v>0</v>
      </c>
      <c r="H24" s="169">
        <f>[3]UF!AB25</f>
        <v>0</v>
      </c>
      <c r="J24" s="169">
        <f>SUM(B24:I24)</f>
        <v>0</v>
      </c>
    </row>
    <row r="25" spans="1:10" ht="18" hidden="1" customHeight="1" x14ac:dyDescent="0.2">
      <c r="A25" s="12" t="s">
        <v>147</v>
      </c>
      <c r="B25" s="169">
        <f>[3]UF!P26</f>
        <v>0</v>
      </c>
      <c r="E25" s="169">
        <f>[3]UF!E26</f>
        <v>0</v>
      </c>
      <c r="G25" s="169">
        <f>[3]UF!AA26</f>
        <v>0</v>
      </c>
      <c r="H25" s="169">
        <f>[3]UF!AB26</f>
        <v>0</v>
      </c>
      <c r="J25" s="169">
        <f>SUM(B25:I25)</f>
        <v>0</v>
      </c>
    </row>
    <row r="26" spans="1:10" ht="18" hidden="1" customHeight="1" x14ac:dyDescent="0.2">
      <c r="A26" s="12" t="s">
        <v>148</v>
      </c>
      <c r="B26" s="169">
        <f>SUM(B27:B28)</f>
        <v>0</v>
      </c>
      <c r="C26" s="169">
        <f>SUM(C27:C28)</f>
        <v>0</v>
      </c>
      <c r="E26" s="169">
        <f>SUM(E27:E28)</f>
        <v>0</v>
      </c>
      <c r="G26" s="169">
        <f>SUM(G27:G28)</f>
        <v>0</v>
      </c>
      <c r="H26" s="169">
        <f>SUM(H27:H28)</f>
        <v>0</v>
      </c>
      <c r="J26" s="169">
        <f>SUM(J27:J28)</f>
        <v>0</v>
      </c>
    </row>
    <row r="27" spans="1:10" ht="18" hidden="1" customHeight="1" x14ac:dyDescent="0.2">
      <c r="A27" s="12" t="s">
        <v>137</v>
      </c>
      <c r="B27" s="169">
        <f>[3]UF!P28</f>
        <v>0</v>
      </c>
      <c r="E27" s="169">
        <f>[3]UF!E28</f>
        <v>0</v>
      </c>
      <c r="G27" s="169">
        <f>[3]UF!AA28</f>
        <v>0</v>
      </c>
      <c r="H27" s="169">
        <f>[3]UF!AB28</f>
        <v>0</v>
      </c>
      <c r="J27" s="169">
        <f>SUM(B27:I27)</f>
        <v>0</v>
      </c>
    </row>
    <row r="28" spans="1:10" ht="18" hidden="1" customHeight="1" x14ac:dyDescent="0.2">
      <c r="A28" s="12" t="s">
        <v>138</v>
      </c>
      <c r="B28" s="169">
        <f>[3]UF!P29</f>
        <v>0</v>
      </c>
      <c r="E28" s="169">
        <f>[3]UF!E29</f>
        <v>0</v>
      </c>
      <c r="G28" s="169">
        <f>[3]UF!AA29</f>
        <v>0</v>
      </c>
      <c r="H28" s="169">
        <f>[3]UF!AB29</f>
        <v>0</v>
      </c>
      <c r="J28" s="169">
        <f>SUM(B28:I28)</f>
        <v>0</v>
      </c>
    </row>
    <row r="29" spans="1:10" ht="28.5" hidden="1" customHeight="1" x14ac:dyDescent="0.2">
      <c r="A29" s="12" t="s">
        <v>149</v>
      </c>
      <c r="B29" s="169">
        <f>[3]UF!P30</f>
        <v>0</v>
      </c>
      <c r="C29" s="169">
        <f>[3]UF!I30</f>
        <v>0</v>
      </c>
      <c r="E29" s="169">
        <f>[3]UF!E30</f>
        <v>0</v>
      </c>
      <c r="G29" s="169">
        <f>[3]UF!AA30</f>
        <v>0</v>
      </c>
      <c r="H29" s="169">
        <f>[3]UF!AB30</f>
        <v>0</v>
      </c>
      <c r="J29" s="169">
        <f>SUM(B29:I29)</f>
        <v>0</v>
      </c>
    </row>
    <row r="30" spans="1:10" ht="29.25" hidden="1" customHeight="1" x14ac:dyDescent="0.2">
      <c r="A30" s="12" t="s">
        <v>150</v>
      </c>
      <c r="B30" s="169">
        <f>SUM(B31:B32)</f>
        <v>0</v>
      </c>
      <c r="C30" s="169">
        <f>SUM(C31:C32)</f>
        <v>0</v>
      </c>
      <c r="E30" s="169">
        <f>SUM(E31:E32)</f>
        <v>0</v>
      </c>
      <c r="G30" s="169">
        <f>SUM(G31:G32)</f>
        <v>0</v>
      </c>
      <c r="H30" s="169">
        <f>SUM(H31:H32)</f>
        <v>0</v>
      </c>
      <c r="J30" s="169">
        <f>SUM(J31:J32)</f>
        <v>0</v>
      </c>
    </row>
    <row r="31" spans="1:10" ht="18" hidden="1" customHeight="1" x14ac:dyDescent="0.2">
      <c r="A31" s="12" t="s">
        <v>137</v>
      </c>
      <c r="B31" s="169">
        <f>[3]UF!P32</f>
        <v>0</v>
      </c>
      <c r="E31" s="169">
        <f>[3]UF!E32</f>
        <v>0</v>
      </c>
      <c r="G31" s="169">
        <f>[3]UF!AA32</f>
        <v>0</v>
      </c>
      <c r="H31" s="169">
        <f>[3]UF!AB32</f>
        <v>0</v>
      </c>
      <c r="J31" s="169">
        <f t="shared" ref="J31:J47" si="2">SUM(B31:I31)</f>
        <v>0</v>
      </c>
    </row>
    <row r="32" spans="1:10" ht="18" hidden="1" customHeight="1" x14ac:dyDescent="0.2">
      <c r="A32" s="12" t="s">
        <v>138</v>
      </c>
      <c r="B32" s="169">
        <f>[3]UF!P33</f>
        <v>0</v>
      </c>
      <c r="E32" s="169">
        <f>[3]UF!E33</f>
        <v>0</v>
      </c>
      <c r="G32" s="169">
        <f>[3]UF!AA33</f>
        <v>0</v>
      </c>
      <c r="H32" s="169">
        <f>[3]UF!AB33</f>
        <v>0</v>
      </c>
      <c r="J32" s="169">
        <f t="shared" si="2"/>
        <v>0</v>
      </c>
    </row>
    <row r="33" spans="1:10" ht="18" hidden="1" customHeight="1" x14ac:dyDescent="0.2">
      <c r="A33" s="12" t="s">
        <v>151</v>
      </c>
      <c r="B33" s="169">
        <f>[3]UF!P34</f>
        <v>0</v>
      </c>
      <c r="E33" s="169">
        <f>[3]UF!E34</f>
        <v>0</v>
      </c>
      <c r="G33" s="169">
        <f>[3]UF!AA34</f>
        <v>0</v>
      </c>
      <c r="H33" s="169">
        <f>[3]UF!AB34</f>
        <v>0</v>
      </c>
      <c r="J33" s="169">
        <f t="shared" si="2"/>
        <v>0</v>
      </c>
    </row>
    <row r="34" spans="1:10" ht="45" hidden="1" customHeight="1" x14ac:dyDescent="0.2">
      <c r="A34" s="174" t="s">
        <v>152</v>
      </c>
      <c r="B34" s="175">
        <f>[3]UF!P35</f>
        <v>0</v>
      </c>
      <c r="C34" s="175"/>
      <c r="D34" s="175"/>
      <c r="E34" s="175">
        <f>[3]UF!E35</f>
        <v>0</v>
      </c>
      <c r="F34" s="175">
        <f>[3]UF!AD35</f>
        <v>0</v>
      </c>
      <c r="G34" s="175">
        <f>[3]UF!AA35</f>
        <v>0</v>
      </c>
      <c r="H34" s="175">
        <f>[3]UF!AB35</f>
        <v>0</v>
      </c>
      <c r="I34" s="175">
        <f>[3]UF!AF35</f>
        <v>0</v>
      </c>
      <c r="J34" s="175">
        <f t="shared" si="2"/>
        <v>0</v>
      </c>
    </row>
    <row r="35" spans="1:10" ht="18" hidden="1" customHeight="1" x14ac:dyDescent="0.2">
      <c r="A35" s="174" t="s">
        <v>153</v>
      </c>
      <c r="B35" s="175">
        <f>[3]UF!P36</f>
        <v>0</v>
      </c>
      <c r="C35" s="175"/>
      <c r="D35" s="175"/>
      <c r="E35" s="175">
        <f>[3]UF!E36</f>
        <v>0</v>
      </c>
      <c r="F35" s="175"/>
      <c r="G35" s="175">
        <f>[3]UF!AA36</f>
        <v>0</v>
      </c>
      <c r="H35" s="175">
        <f>[3]UF!AB36</f>
        <v>0</v>
      </c>
      <c r="I35" s="175"/>
      <c r="J35" s="175">
        <f t="shared" si="2"/>
        <v>0</v>
      </c>
    </row>
    <row r="36" spans="1:10" ht="18" hidden="1" customHeight="1" x14ac:dyDescent="0.2">
      <c r="A36" s="174" t="s">
        <v>154</v>
      </c>
      <c r="B36" s="175">
        <f>[3]UF!P37</f>
        <v>0</v>
      </c>
      <c r="C36" s="175"/>
      <c r="D36" s="175"/>
      <c r="E36" s="175">
        <f>[3]UF!E37</f>
        <v>0</v>
      </c>
      <c r="F36" s="175"/>
      <c r="G36" s="175">
        <f>[3]UF!AA37</f>
        <v>0</v>
      </c>
      <c r="H36" s="175">
        <f>[3]UF!AB37</f>
        <v>0</v>
      </c>
      <c r="I36" s="175"/>
      <c r="J36" s="175">
        <f t="shared" si="2"/>
        <v>0</v>
      </c>
    </row>
    <row r="37" spans="1:10" ht="37.5" hidden="1" customHeight="1" x14ac:dyDescent="0.2">
      <c r="A37" s="174" t="s">
        <v>155</v>
      </c>
      <c r="B37" s="175">
        <f>[3]UF!P38</f>
        <v>0</v>
      </c>
      <c r="C37" s="175"/>
      <c r="D37" s="175"/>
      <c r="E37" s="175">
        <f>[3]UF!E38</f>
        <v>0</v>
      </c>
      <c r="F37" s="175"/>
      <c r="G37" s="175">
        <f>[3]UF!AA38</f>
        <v>0</v>
      </c>
      <c r="H37" s="175">
        <f>[3]UF!AB38</f>
        <v>0</v>
      </c>
      <c r="I37" s="175"/>
      <c r="J37" s="175">
        <f t="shared" si="2"/>
        <v>0</v>
      </c>
    </row>
    <row r="38" spans="1:10" ht="18" hidden="1" customHeight="1" x14ac:dyDescent="0.2">
      <c r="A38" s="174" t="s">
        <v>156</v>
      </c>
      <c r="B38" s="175">
        <f>[3]UF!P39</f>
        <v>0</v>
      </c>
      <c r="C38" s="175"/>
      <c r="D38" s="175"/>
      <c r="E38" s="175">
        <f>[3]UF!E39</f>
        <v>0</v>
      </c>
      <c r="F38" s="175"/>
      <c r="G38" s="175">
        <f>[3]UF!AA39</f>
        <v>0</v>
      </c>
      <c r="H38" s="175">
        <f>[3]UF!AB39</f>
        <v>0</v>
      </c>
      <c r="I38" s="175"/>
      <c r="J38" s="175">
        <f t="shared" si="2"/>
        <v>0</v>
      </c>
    </row>
    <row r="39" spans="1:10" ht="18" hidden="1" customHeight="1" x14ac:dyDescent="0.2">
      <c r="A39" s="174" t="s">
        <v>157</v>
      </c>
      <c r="B39" s="175">
        <f>[3]UF!P40</f>
        <v>0</v>
      </c>
      <c r="C39" s="175"/>
      <c r="D39" s="175"/>
      <c r="E39" s="175">
        <f>[3]UF!E40</f>
        <v>0</v>
      </c>
      <c r="F39" s="175"/>
      <c r="G39" s="175">
        <f>[3]UF!AA40</f>
        <v>0</v>
      </c>
      <c r="H39" s="175">
        <f>[3]UF!AB40</f>
        <v>0</v>
      </c>
      <c r="I39" s="175"/>
      <c r="J39" s="175">
        <f t="shared" si="2"/>
        <v>0</v>
      </c>
    </row>
    <row r="40" spans="1:10" ht="87.75" customHeight="1" x14ac:dyDescent="0.2">
      <c r="A40" s="260" t="s">
        <v>158</v>
      </c>
      <c r="B40" s="261">
        <f>[3]UF!P41</f>
        <v>0</v>
      </c>
      <c r="C40" s="261"/>
      <c r="D40" s="261"/>
      <c r="E40" s="261">
        <f>[3]UF!E41</f>
        <v>0</v>
      </c>
      <c r="F40" s="261"/>
      <c r="G40" s="261">
        <f>[3]UF!AA41</f>
        <v>0</v>
      </c>
      <c r="H40" s="261">
        <f>[3]UF!AB41</f>
        <v>77352</v>
      </c>
      <c r="I40" s="175"/>
      <c r="J40" s="175">
        <f t="shared" si="2"/>
        <v>77352</v>
      </c>
    </row>
    <row r="41" spans="1:10" ht="18" hidden="1" customHeight="1" x14ac:dyDescent="0.2">
      <c r="A41" s="12" t="s">
        <v>159</v>
      </c>
      <c r="B41" s="169">
        <f>[3]UF!P42</f>
        <v>0</v>
      </c>
      <c r="E41" s="169">
        <f>[3]UF!E42</f>
        <v>0</v>
      </c>
      <c r="G41" s="169">
        <f>[3]UF!AA42</f>
        <v>0</v>
      </c>
      <c r="H41" s="169">
        <f>[3]UF!AB42</f>
        <v>0</v>
      </c>
      <c r="J41" s="169">
        <f t="shared" si="2"/>
        <v>0</v>
      </c>
    </row>
    <row r="42" spans="1:10" ht="18" hidden="1" customHeight="1" x14ac:dyDescent="0.2">
      <c r="A42" s="12" t="s">
        <v>160</v>
      </c>
      <c r="B42" s="169">
        <f>[3]UF!P43</f>
        <v>0</v>
      </c>
      <c r="E42" s="169">
        <f>[3]UF!E43</f>
        <v>0</v>
      </c>
      <c r="G42" s="169">
        <f>[3]UF!AA43</f>
        <v>0</v>
      </c>
      <c r="H42" s="169">
        <f>[3]UF!AB43</f>
        <v>0</v>
      </c>
      <c r="J42" s="169">
        <f t="shared" si="2"/>
        <v>0</v>
      </c>
    </row>
    <row r="43" spans="1:10" ht="18" hidden="1" customHeight="1" x14ac:dyDescent="0.2">
      <c r="A43" s="12" t="s">
        <v>161</v>
      </c>
      <c r="B43" s="169">
        <f>[3]UF!P44</f>
        <v>0</v>
      </c>
      <c r="E43" s="169">
        <f>[3]UF!E44</f>
        <v>0</v>
      </c>
      <c r="G43" s="169">
        <f>[3]UF!AA44</f>
        <v>0</v>
      </c>
      <c r="H43" s="169">
        <f>[3]UF!AB44</f>
        <v>0</v>
      </c>
      <c r="J43" s="169">
        <f t="shared" si="2"/>
        <v>0</v>
      </c>
    </row>
    <row r="44" spans="1:10" ht="18" hidden="1" customHeight="1" x14ac:dyDescent="0.2">
      <c r="A44" s="12" t="s">
        <v>162</v>
      </c>
      <c r="B44" s="169">
        <f>[3]UF!P45</f>
        <v>0</v>
      </c>
      <c r="E44" s="169">
        <f>[3]UF!E45</f>
        <v>0</v>
      </c>
      <c r="G44" s="169">
        <f>[3]UF!AA45</f>
        <v>0</v>
      </c>
      <c r="H44" s="169">
        <f>[3]UF!AB45</f>
        <v>0</v>
      </c>
      <c r="J44" s="169">
        <f t="shared" si="2"/>
        <v>0</v>
      </c>
    </row>
    <row r="45" spans="1:10" ht="18" hidden="1" customHeight="1" x14ac:dyDescent="0.2">
      <c r="A45" s="12" t="s">
        <v>163</v>
      </c>
      <c r="B45" s="169">
        <f>[3]UF!P46</f>
        <v>0</v>
      </c>
      <c r="E45" s="169">
        <f>[3]UF!E46</f>
        <v>0</v>
      </c>
      <c r="G45" s="169">
        <f>[3]UF!AA46</f>
        <v>0</v>
      </c>
      <c r="H45" s="169">
        <f>[3]UF!AB46</f>
        <v>0</v>
      </c>
      <c r="J45" s="169">
        <f t="shared" si="2"/>
        <v>0</v>
      </c>
    </row>
    <row r="46" spans="1:10" ht="18" hidden="1" customHeight="1" x14ac:dyDescent="0.2">
      <c r="A46" s="12" t="s">
        <v>164</v>
      </c>
      <c r="B46" s="169">
        <f>[3]UF!P47</f>
        <v>0</v>
      </c>
      <c r="E46" s="169">
        <f>[3]UF!E47</f>
        <v>0</v>
      </c>
      <c r="G46" s="169">
        <f>[3]UF!AA47</f>
        <v>0</v>
      </c>
      <c r="H46" s="169">
        <f>[3]UF!AB47</f>
        <v>0</v>
      </c>
      <c r="J46" s="169">
        <f t="shared" si="2"/>
        <v>0</v>
      </c>
    </row>
    <row r="47" spans="1:10" ht="18" hidden="1" customHeight="1" x14ac:dyDescent="0.2">
      <c r="A47" s="12" t="s">
        <v>165</v>
      </c>
      <c r="B47" s="169">
        <f>[3]UF!P48</f>
        <v>0</v>
      </c>
      <c r="E47" s="169">
        <f>[3]UF!E48</f>
        <v>0</v>
      </c>
      <c r="G47" s="169">
        <f>[3]UF!AA48</f>
        <v>0</v>
      </c>
      <c r="H47" s="169">
        <f>[3]UF!AB48</f>
        <v>0</v>
      </c>
      <c r="J47" s="169">
        <f t="shared" si="2"/>
        <v>0</v>
      </c>
    </row>
    <row r="48" spans="1:10" ht="18" hidden="1" customHeight="1" x14ac:dyDescent="0.2">
      <c r="A48" s="12"/>
    </row>
    <row r="49" spans="1:10" ht="18" hidden="1" customHeight="1" x14ac:dyDescent="0.2">
      <c r="A49" s="176" t="s">
        <v>166</v>
      </c>
      <c r="B49" s="177">
        <f>SUM(B50:B53)+SUM(B56:B68)+SUM(B73:B91)</f>
        <v>0</v>
      </c>
      <c r="C49" s="177">
        <f>SUM(C50:C53)+SUM(C56:C68)+SUM(C73:C91)</f>
        <v>0</v>
      </c>
      <c r="D49" s="177">
        <f>SUM(D50:D53)+SUM(D56:D68)+SUM(D73:D91)</f>
        <v>0</v>
      </c>
      <c r="E49" s="177">
        <f>SUM(E50:E53)+SUM(E56:E68)+SUM(E73:E91)</f>
        <v>0</v>
      </c>
      <c r="F49" s="177"/>
      <c r="G49" s="177">
        <f>SUM(G50:G53)+SUM(G56:G68)+SUM(G73:G91)</f>
        <v>0</v>
      </c>
      <c r="H49" s="177">
        <f>SUM(H50:H53)+SUM(H56:H68)+SUM(H73:H91)</f>
        <v>0</v>
      </c>
      <c r="I49" s="177"/>
      <c r="J49" s="177">
        <f>SUM(J50:J53)+SUM(J56:J68)+SUM(J73:J91)</f>
        <v>0</v>
      </c>
    </row>
    <row r="50" spans="1:10" ht="18" hidden="1" customHeight="1" x14ac:dyDescent="0.2">
      <c r="A50" s="12" t="s">
        <v>64</v>
      </c>
      <c r="B50" s="169">
        <f>[3]UF!P51</f>
        <v>0</v>
      </c>
      <c r="E50" s="169">
        <f>[3]UF!E51</f>
        <v>0</v>
      </c>
      <c r="G50" s="169">
        <f>[3]UF!AA51</f>
        <v>0</v>
      </c>
      <c r="H50" s="169">
        <f>[3]UF!AB51</f>
        <v>0</v>
      </c>
      <c r="J50" s="169">
        <f>SUM(B50:I50)</f>
        <v>0</v>
      </c>
    </row>
    <row r="51" spans="1:10" ht="18" hidden="1" customHeight="1" x14ac:dyDescent="0.2">
      <c r="A51" s="12" t="s">
        <v>65</v>
      </c>
      <c r="B51" s="169">
        <f>[3]UF!P52</f>
        <v>0</v>
      </c>
      <c r="E51" s="169">
        <f>[3]UF!E52</f>
        <v>0</v>
      </c>
      <c r="G51" s="169">
        <f>[3]UF!AA52</f>
        <v>0</v>
      </c>
      <c r="H51" s="169">
        <f>[3]UF!AB52</f>
        <v>0</v>
      </c>
      <c r="J51" s="169">
        <f>SUM(B51:I51)</f>
        <v>0</v>
      </c>
    </row>
    <row r="52" spans="1:10" ht="18" hidden="1" customHeight="1" x14ac:dyDescent="0.2">
      <c r="A52" s="12" t="s">
        <v>66</v>
      </c>
      <c r="B52" s="169">
        <f>[3]UF!P53</f>
        <v>0</v>
      </c>
      <c r="E52" s="169">
        <f>[3]UF!E53</f>
        <v>0</v>
      </c>
      <c r="G52" s="169">
        <f>[3]UF!AA53</f>
        <v>0</v>
      </c>
      <c r="H52" s="169">
        <f>[3]UF!AB53</f>
        <v>0</v>
      </c>
      <c r="J52" s="169">
        <f>SUM(B52:I52)</f>
        <v>0</v>
      </c>
    </row>
    <row r="53" spans="1:10" ht="18" hidden="1" customHeight="1" x14ac:dyDescent="0.2">
      <c r="A53" s="12" t="s">
        <v>67</v>
      </c>
      <c r="B53" s="169">
        <f>SUM(B54:B55)</f>
        <v>0</v>
      </c>
      <c r="C53" s="169">
        <f>SUM(C54:C55)</f>
        <v>0</v>
      </c>
      <c r="E53" s="169">
        <f>SUM(E54:E55)</f>
        <v>0</v>
      </c>
      <c r="G53" s="169">
        <f>SUM(G54:G55)</f>
        <v>0</v>
      </c>
      <c r="H53" s="169">
        <f>SUM(H54:H55)</f>
        <v>0</v>
      </c>
      <c r="J53" s="169">
        <f>SUM(J54:J55)</f>
        <v>0</v>
      </c>
    </row>
    <row r="54" spans="1:10" ht="18" hidden="1" customHeight="1" x14ac:dyDescent="0.2">
      <c r="A54" s="12" t="s">
        <v>68</v>
      </c>
      <c r="B54" s="169">
        <f>[3]UF!P55</f>
        <v>0</v>
      </c>
      <c r="E54" s="169">
        <f>[3]UF!E55</f>
        <v>0</v>
      </c>
      <c r="G54" s="169">
        <f>[3]UF!AA55</f>
        <v>0</v>
      </c>
      <c r="H54" s="169">
        <f>[3]UF!AB55</f>
        <v>0</v>
      </c>
      <c r="J54" s="169">
        <f>SUM(B54:I54)</f>
        <v>0</v>
      </c>
    </row>
    <row r="55" spans="1:10" ht="18" hidden="1" customHeight="1" x14ac:dyDescent="0.2">
      <c r="A55" s="12" t="s">
        <v>69</v>
      </c>
      <c r="B55" s="169">
        <f>[3]UF!P56</f>
        <v>0</v>
      </c>
      <c r="E55" s="169">
        <f>[3]UF!E56</f>
        <v>0</v>
      </c>
      <c r="G55" s="169">
        <f>[3]UF!AA56</f>
        <v>0</v>
      </c>
      <c r="H55" s="169">
        <f>[3]UF!AB56</f>
        <v>0</v>
      </c>
      <c r="J55" s="169">
        <f>SUM(B55:I55)</f>
        <v>0</v>
      </c>
    </row>
    <row r="56" spans="1:10" ht="18" hidden="1" customHeight="1" x14ac:dyDescent="0.2">
      <c r="A56" s="12" t="s">
        <v>70</v>
      </c>
      <c r="B56" s="169">
        <f>[3]UF!P57</f>
        <v>0</v>
      </c>
      <c r="E56" s="169">
        <f>[3]UF!E57</f>
        <v>0</v>
      </c>
      <c r="G56" s="169">
        <f>[3]UF!AA57</f>
        <v>0</v>
      </c>
      <c r="H56" s="169">
        <f>[3]UF!AB57</f>
        <v>0</v>
      </c>
      <c r="J56" s="169">
        <f>SUM(B56:I56)</f>
        <v>0</v>
      </c>
    </row>
    <row r="57" spans="1:10" ht="18" hidden="1" customHeight="1" x14ac:dyDescent="0.2">
      <c r="A57" s="12" t="s">
        <v>71</v>
      </c>
    </row>
    <row r="58" spans="1:10" ht="18" hidden="1" customHeight="1" x14ac:dyDescent="0.2">
      <c r="A58" s="12" t="s">
        <v>72</v>
      </c>
      <c r="B58" s="169">
        <f>[3]UF!P59</f>
        <v>0</v>
      </c>
      <c r="E58" s="169">
        <f>[3]UF!E59</f>
        <v>0</v>
      </c>
      <c r="G58" s="169">
        <f>[3]UF!AA59</f>
        <v>0</v>
      </c>
      <c r="H58" s="169">
        <f>[3]UF!AB59</f>
        <v>0</v>
      </c>
      <c r="J58" s="169">
        <f>SUM(B58:I58)</f>
        <v>0</v>
      </c>
    </row>
    <row r="59" spans="1:10" ht="18" hidden="1" customHeight="1" x14ac:dyDescent="0.2">
      <c r="A59" s="12" t="s">
        <v>73</v>
      </c>
      <c r="B59" s="169">
        <f>[3]UF!P60</f>
        <v>0</v>
      </c>
      <c r="E59" s="169">
        <f>[3]UF!E60</f>
        <v>0</v>
      </c>
      <c r="G59" s="169">
        <f>[3]UF!AA60</f>
        <v>0</v>
      </c>
      <c r="H59" s="169">
        <f>[3]UF!AB60</f>
        <v>0</v>
      </c>
      <c r="J59" s="169">
        <f>SUM(B59:I59)</f>
        <v>0</v>
      </c>
    </row>
    <row r="60" spans="1:10" ht="18" hidden="1" customHeight="1" x14ac:dyDescent="0.2">
      <c r="A60" s="12" t="s">
        <v>74</v>
      </c>
      <c r="B60" s="169">
        <f>[3]UF!P63</f>
        <v>0</v>
      </c>
      <c r="E60" s="169">
        <f>[3]UF!E63</f>
        <v>0</v>
      </c>
      <c r="G60" s="169">
        <f>[3]UF!AA63</f>
        <v>0</v>
      </c>
      <c r="H60" s="169">
        <f>[3]UF!AB63</f>
        <v>0</v>
      </c>
      <c r="J60" s="169">
        <f>SUM(B60:I60)</f>
        <v>0</v>
      </c>
    </row>
    <row r="61" spans="1:10" ht="18" hidden="1" customHeight="1" x14ac:dyDescent="0.2">
      <c r="A61" s="12" t="s">
        <v>75</v>
      </c>
      <c r="B61" s="169">
        <f>[3]UF!P62</f>
        <v>0</v>
      </c>
      <c r="E61" s="169">
        <f>[3]UF!E62</f>
        <v>0</v>
      </c>
      <c r="G61" s="169">
        <f>[3]UF!AA62</f>
        <v>0</v>
      </c>
      <c r="H61" s="169">
        <f>[3]UF!AB62</f>
        <v>0</v>
      </c>
      <c r="J61" s="169">
        <f>SUM(B61:I61)</f>
        <v>0</v>
      </c>
    </row>
    <row r="62" spans="1:10" ht="18" hidden="1" customHeight="1" x14ac:dyDescent="0.2">
      <c r="A62" s="12" t="s">
        <v>76</v>
      </c>
    </row>
    <row r="63" spans="1:10" ht="18" hidden="1" customHeight="1" x14ac:dyDescent="0.2">
      <c r="A63" s="12" t="s">
        <v>77</v>
      </c>
      <c r="B63" s="169">
        <f>[3]UF!P65</f>
        <v>0</v>
      </c>
      <c r="E63" s="169">
        <f>[3]UF!E65</f>
        <v>0</v>
      </c>
      <c r="G63" s="169">
        <f>[3]UF!AA65</f>
        <v>0</v>
      </c>
      <c r="H63" s="169">
        <f>[3]UF!AB65</f>
        <v>0</v>
      </c>
      <c r="J63" s="169">
        <f>SUM(B63:I63)</f>
        <v>0</v>
      </c>
    </row>
    <row r="64" spans="1:10" ht="18" hidden="1" customHeight="1" x14ac:dyDescent="0.2">
      <c r="A64" s="12" t="s">
        <v>78</v>
      </c>
      <c r="B64" s="169">
        <f>[3]UF!P66</f>
        <v>0</v>
      </c>
      <c r="E64" s="169">
        <f>[3]UF!E66</f>
        <v>0</v>
      </c>
      <c r="G64" s="169">
        <f>[3]UF!AA66</f>
        <v>0</v>
      </c>
      <c r="H64" s="169">
        <f>[3]UF!AB66</f>
        <v>0</v>
      </c>
      <c r="J64" s="169">
        <f>SUM(B64:I64)</f>
        <v>0</v>
      </c>
    </row>
    <row r="65" spans="1:10" ht="18" hidden="1" customHeight="1" x14ac:dyDescent="0.2">
      <c r="A65" s="12" t="s">
        <v>79</v>
      </c>
      <c r="B65" s="169">
        <f>[3]UF!P67</f>
        <v>0</v>
      </c>
      <c r="E65" s="169">
        <f>[3]UF!E67</f>
        <v>0</v>
      </c>
      <c r="G65" s="169">
        <f>[3]UF!AA67</f>
        <v>0</v>
      </c>
      <c r="H65" s="169">
        <f>[3]UF!AB67</f>
        <v>0</v>
      </c>
      <c r="J65" s="169">
        <f>SUM(B65:I65)</f>
        <v>0</v>
      </c>
    </row>
    <row r="66" spans="1:10" ht="18" hidden="1" customHeight="1" x14ac:dyDescent="0.2">
      <c r="A66" s="12" t="s">
        <v>80</v>
      </c>
      <c r="B66" s="169">
        <f>[3]UF!P68</f>
        <v>0</v>
      </c>
      <c r="E66" s="169">
        <f>[3]UF!E68</f>
        <v>0</v>
      </c>
      <c r="G66" s="169">
        <f>[3]UF!AA68</f>
        <v>0</v>
      </c>
      <c r="H66" s="169">
        <f>[3]UF!AB68</f>
        <v>0</v>
      </c>
      <c r="J66" s="169">
        <f>SUM(B66:I66)</f>
        <v>0</v>
      </c>
    </row>
    <row r="67" spans="1:10" ht="18" hidden="1" customHeight="1" x14ac:dyDescent="0.2">
      <c r="A67" s="12" t="s">
        <v>81</v>
      </c>
      <c r="B67" s="169">
        <f>[3]UF!P69</f>
        <v>0</v>
      </c>
      <c r="E67" s="169">
        <f>[3]UF!E69</f>
        <v>0</v>
      </c>
      <c r="G67" s="169">
        <f>[3]UF!AA69</f>
        <v>0</v>
      </c>
      <c r="H67" s="169">
        <f>[3]UF!AB69</f>
        <v>0</v>
      </c>
      <c r="J67" s="169">
        <f>SUM(B67:I67)</f>
        <v>0</v>
      </c>
    </row>
    <row r="68" spans="1:10" ht="18" hidden="1" customHeight="1" x14ac:dyDescent="0.2">
      <c r="A68" s="100" t="s">
        <v>82</v>
      </c>
      <c r="B68" s="177">
        <f t="shared" ref="B68:J68" si="3">SUM(B69:B72)</f>
        <v>0</v>
      </c>
      <c r="C68" s="177">
        <f>SUM(C69:C72)</f>
        <v>0</v>
      </c>
      <c r="D68" s="178">
        <f>SUM(D69:D72)</f>
        <v>0</v>
      </c>
      <c r="E68" s="177">
        <f>SUM(E69:E72)</f>
        <v>0</v>
      </c>
      <c r="F68" s="177"/>
      <c r="G68" s="177">
        <f t="shared" ref="G68" si="4">SUM(G69:G72)</f>
        <v>0</v>
      </c>
      <c r="H68" s="177">
        <f t="shared" si="3"/>
        <v>0</v>
      </c>
      <c r="I68" s="177"/>
      <c r="J68" s="177">
        <f t="shared" si="3"/>
        <v>0</v>
      </c>
    </row>
    <row r="69" spans="1:10" ht="18" hidden="1" customHeight="1" x14ac:dyDescent="0.2">
      <c r="A69" s="100" t="s">
        <v>83</v>
      </c>
      <c r="B69" s="169">
        <f>[3]UF!P71</f>
        <v>0</v>
      </c>
      <c r="E69" s="169">
        <f>[3]UF!E71</f>
        <v>0</v>
      </c>
      <c r="G69" s="169">
        <f>[3]UF!AA71</f>
        <v>0</v>
      </c>
      <c r="H69" s="169">
        <f>[3]UF!AB71</f>
        <v>0</v>
      </c>
      <c r="J69" s="169">
        <f t="shared" ref="J69:J76" si="5">SUM(B69:I69)</f>
        <v>0</v>
      </c>
    </row>
    <row r="70" spans="1:10" ht="18" hidden="1" customHeight="1" x14ac:dyDescent="0.2">
      <c r="A70" s="100" t="s">
        <v>84</v>
      </c>
      <c r="B70" s="169">
        <f>[3]UF!P72</f>
        <v>0</v>
      </c>
      <c r="E70" s="169">
        <f>[3]UF!E72</f>
        <v>0</v>
      </c>
      <c r="G70" s="169">
        <f>[3]UF!AA72</f>
        <v>0</v>
      </c>
      <c r="H70" s="169">
        <f>[3]UF!AB72</f>
        <v>0</v>
      </c>
      <c r="J70" s="169">
        <f t="shared" si="5"/>
        <v>0</v>
      </c>
    </row>
    <row r="71" spans="1:10" ht="18" hidden="1" customHeight="1" x14ac:dyDescent="0.2">
      <c r="A71" s="100" t="s">
        <v>85</v>
      </c>
      <c r="B71" s="169">
        <f>[3]UF!P73</f>
        <v>0</v>
      </c>
      <c r="E71" s="169">
        <f>[3]UF!E73</f>
        <v>0</v>
      </c>
      <c r="G71" s="169">
        <f>[3]UF!AA73</f>
        <v>0</v>
      </c>
      <c r="H71" s="169">
        <f>[3]UF!AB73</f>
        <v>0</v>
      </c>
      <c r="J71" s="169">
        <f t="shared" si="5"/>
        <v>0</v>
      </c>
    </row>
    <row r="72" spans="1:10" ht="18" hidden="1" customHeight="1" x14ac:dyDescent="0.2">
      <c r="A72" s="100" t="s">
        <v>86</v>
      </c>
      <c r="B72" s="169">
        <f>[3]UF!P74</f>
        <v>0</v>
      </c>
      <c r="E72" s="169">
        <f>[3]UF!E74</f>
        <v>0</v>
      </c>
      <c r="G72" s="169">
        <f>[3]UF!AA74</f>
        <v>0</v>
      </c>
      <c r="H72" s="169">
        <f>[3]UF!AB74</f>
        <v>0</v>
      </c>
      <c r="J72" s="169">
        <f t="shared" si="5"/>
        <v>0</v>
      </c>
    </row>
    <row r="73" spans="1:10" ht="18" hidden="1" customHeight="1" x14ac:dyDescent="0.2">
      <c r="A73" s="100" t="s">
        <v>87</v>
      </c>
      <c r="B73" s="169">
        <f>[3]UF!P75</f>
        <v>0</v>
      </c>
      <c r="E73" s="169">
        <f>[3]UF!E75</f>
        <v>0</v>
      </c>
      <c r="G73" s="169">
        <f>[3]UF!AA75</f>
        <v>0</v>
      </c>
      <c r="H73" s="169">
        <f>[3]UF!AB75</f>
        <v>0</v>
      </c>
      <c r="J73" s="169">
        <f t="shared" si="5"/>
        <v>0</v>
      </c>
    </row>
    <row r="74" spans="1:10" ht="18" hidden="1" customHeight="1" x14ac:dyDescent="0.2">
      <c r="A74" s="100" t="s">
        <v>88</v>
      </c>
      <c r="B74" s="169">
        <f>[3]UF!P76</f>
        <v>0</v>
      </c>
      <c r="E74" s="169">
        <f>[3]UF!E76</f>
        <v>0</v>
      </c>
      <c r="G74" s="169">
        <f>[3]UF!AA76</f>
        <v>0</v>
      </c>
      <c r="H74" s="169">
        <f>[3]UF!AB76</f>
        <v>0</v>
      </c>
      <c r="J74" s="169">
        <f t="shared" si="5"/>
        <v>0</v>
      </c>
    </row>
    <row r="75" spans="1:10" ht="18" hidden="1" customHeight="1" x14ac:dyDescent="0.2">
      <c r="A75" s="100" t="s">
        <v>89</v>
      </c>
      <c r="B75" s="169">
        <f>[3]UF!P77</f>
        <v>0</v>
      </c>
      <c r="E75" s="169">
        <f>[3]UF!E77</f>
        <v>0</v>
      </c>
      <c r="G75" s="169">
        <f>[3]UF!AA77</f>
        <v>0</v>
      </c>
      <c r="H75" s="169">
        <f>[3]UF!AB77</f>
        <v>0</v>
      </c>
      <c r="J75" s="169">
        <f t="shared" si="5"/>
        <v>0</v>
      </c>
    </row>
    <row r="76" spans="1:10" ht="18" hidden="1" customHeight="1" x14ac:dyDescent="0.2">
      <c r="A76" s="100" t="s">
        <v>90</v>
      </c>
      <c r="B76" s="169">
        <f>[3]UF!P78</f>
        <v>0</v>
      </c>
      <c r="E76" s="169">
        <f>[3]UF!E78</f>
        <v>0</v>
      </c>
      <c r="G76" s="169">
        <f>[3]UF!AA78</f>
        <v>0</v>
      </c>
      <c r="H76" s="169">
        <f>[3]UF!AB78</f>
        <v>0</v>
      </c>
      <c r="J76" s="169">
        <f t="shared" si="5"/>
        <v>0</v>
      </c>
    </row>
    <row r="77" spans="1:10" ht="18" hidden="1" customHeight="1" x14ac:dyDescent="0.2">
      <c r="A77" s="100" t="s">
        <v>91</v>
      </c>
    </row>
    <row r="78" spans="1:10" ht="18" hidden="1" customHeight="1" x14ac:dyDescent="0.2">
      <c r="A78" s="100" t="s">
        <v>92</v>
      </c>
      <c r="B78" s="169">
        <f>[3]UF!P80</f>
        <v>0</v>
      </c>
      <c r="E78" s="169">
        <f>[3]UF!E80</f>
        <v>0</v>
      </c>
      <c r="G78" s="169">
        <f>[3]UF!AA80</f>
        <v>0</v>
      </c>
      <c r="H78" s="169">
        <f>[3]UF!AB80</f>
        <v>0</v>
      </c>
      <c r="J78" s="169">
        <f>SUM(B78:I78)</f>
        <v>0</v>
      </c>
    </row>
    <row r="79" spans="1:10" ht="18" hidden="1" customHeight="1" x14ac:dyDescent="0.2">
      <c r="A79" s="100" t="s">
        <v>93</v>
      </c>
    </row>
    <row r="80" spans="1:10" ht="18" hidden="1" customHeight="1" x14ac:dyDescent="0.2">
      <c r="A80" s="100" t="s">
        <v>94</v>
      </c>
      <c r="B80" s="169">
        <f>[3]UF!P82</f>
        <v>0</v>
      </c>
      <c r="E80" s="169">
        <f>[3]UF!E82</f>
        <v>0</v>
      </c>
      <c r="G80" s="169">
        <f>[3]UF!AA82</f>
        <v>0</v>
      </c>
      <c r="H80" s="169">
        <f>[3]UF!AB82</f>
        <v>0</v>
      </c>
      <c r="J80" s="169">
        <f>SUM(B80:I80)</f>
        <v>0</v>
      </c>
    </row>
    <row r="81" spans="1:10" ht="18" hidden="1" customHeight="1" x14ac:dyDescent="0.2">
      <c r="A81" s="100" t="s">
        <v>95</v>
      </c>
      <c r="B81" s="169">
        <f>[3]UF!P83</f>
        <v>0</v>
      </c>
      <c r="E81" s="169">
        <f>[3]UF!E83</f>
        <v>0</v>
      </c>
      <c r="G81" s="169">
        <f>[3]UF!AA83</f>
        <v>0</v>
      </c>
      <c r="H81" s="169">
        <f>[3]UF!AB83</f>
        <v>0</v>
      </c>
      <c r="J81" s="169">
        <f>SUM(B81:I81)</f>
        <v>0</v>
      </c>
    </row>
    <row r="82" spans="1:10" ht="18" hidden="1" customHeight="1" x14ac:dyDescent="0.2">
      <c r="A82" s="100" t="s">
        <v>96</v>
      </c>
      <c r="B82" s="169">
        <f>[3]UF!P84</f>
        <v>0</v>
      </c>
      <c r="E82" s="169">
        <f>[3]UF!E84</f>
        <v>0</v>
      </c>
      <c r="G82" s="169">
        <f>[3]UF!AA84</f>
        <v>0</v>
      </c>
      <c r="H82" s="169">
        <f>[3]UF!AB84</f>
        <v>0</v>
      </c>
      <c r="J82" s="169">
        <f>SUM(B82:I82)</f>
        <v>0</v>
      </c>
    </row>
    <row r="83" spans="1:10" ht="18" hidden="1" customHeight="1" x14ac:dyDescent="0.2">
      <c r="A83" s="100" t="s">
        <v>97</v>
      </c>
    </row>
    <row r="84" spans="1:10" ht="18" hidden="1" customHeight="1" x14ac:dyDescent="0.2">
      <c r="A84" s="100" t="s">
        <v>98</v>
      </c>
      <c r="B84" s="169">
        <f>[3]UF!P86</f>
        <v>0</v>
      </c>
      <c r="E84" s="169">
        <f>[3]UF!E86</f>
        <v>0</v>
      </c>
      <c r="G84" s="169">
        <f>[3]UF!AA86</f>
        <v>0</v>
      </c>
      <c r="H84" s="169">
        <f>[3]UF!AB86</f>
        <v>0</v>
      </c>
      <c r="J84" s="169">
        <f>SUM(B84:I84)</f>
        <v>0</v>
      </c>
    </row>
    <row r="85" spans="1:10" ht="18" hidden="1" customHeight="1" x14ac:dyDescent="0.2">
      <c r="A85" s="100" t="s">
        <v>99</v>
      </c>
      <c r="B85" s="169">
        <f>[3]UF!P87</f>
        <v>0</v>
      </c>
      <c r="E85" s="169">
        <f>[3]UF!E87</f>
        <v>0</v>
      </c>
      <c r="G85" s="169">
        <f>[3]UF!AA87</f>
        <v>0</v>
      </c>
      <c r="H85" s="169">
        <f>[3]UF!AB87</f>
        <v>0</v>
      </c>
      <c r="J85" s="169">
        <f>SUM(B85:I85)</f>
        <v>0</v>
      </c>
    </row>
    <row r="86" spans="1:10" ht="18" hidden="1" customHeight="1" x14ac:dyDescent="0.2">
      <c r="A86" s="100" t="s">
        <v>100</v>
      </c>
      <c r="B86" s="169">
        <f>[3]UF!P88</f>
        <v>0</v>
      </c>
      <c r="E86" s="169">
        <f>[3]UF!E88</f>
        <v>0</v>
      </c>
      <c r="G86" s="169">
        <f>[3]UF!AA88</f>
        <v>0</v>
      </c>
      <c r="H86" s="169">
        <f>[3]UF!AB88</f>
        <v>0</v>
      </c>
      <c r="J86" s="169">
        <f>SUM(B86:I86)</f>
        <v>0</v>
      </c>
    </row>
    <row r="87" spans="1:10" ht="18" hidden="1" customHeight="1" x14ac:dyDescent="0.2">
      <c r="A87" s="100" t="s">
        <v>101</v>
      </c>
      <c r="B87" s="169">
        <f>[3]UF!P89</f>
        <v>0</v>
      </c>
      <c r="E87" s="169">
        <f>[3]UF!E89</f>
        <v>0</v>
      </c>
      <c r="G87" s="169">
        <f>[3]UF!AA89</f>
        <v>0</v>
      </c>
      <c r="H87" s="169">
        <f>[3]UF!AB89</f>
        <v>0</v>
      </c>
      <c r="J87" s="169">
        <f>SUM(B87:I87)</f>
        <v>0</v>
      </c>
    </row>
    <row r="88" spans="1:10" ht="18" hidden="1" customHeight="1" x14ac:dyDescent="0.2">
      <c r="A88" s="100" t="s">
        <v>102</v>
      </c>
      <c r="B88" s="169">
        <f>[3]UF!P90</f>
        <v>0</v>
      </c>
      <c r="E88" s="169">
        <f>[3]UF!E90</f>
        <v>0</v>
      </c>
      <c r="G88" s="169">
        <f>[3]UF!AA90</f>
        <v>0</v>
      </c>
      <c r="H88" s="169">
        <f>[3]UF!AB90</f>
        <v>0</v>
      </c>
      <c r="J88" s="169">
        <f>SUM(B88:I88)</f>
        <v>0</v>
      </c>
    </row>
    <row r="89" spans="1:10" ht="18" hidden="1" customHeight="1" x14ac:dyDescent="0.2">
      <c r="A89" s="100" t="s">
        <v>103</v>
      </c>
    </row>
    <row r="90" spans="1:10" ht="18" hidden="1" customHeight="1" x14ac:dyDescent="0.2">
      <c r="A90" s="100" t="s">
        <v>104</v>
      </c>
    </row>
    <row r="91" spans="1:10" ht="18" hidden="1" customHeight="1" x14ac:dyDescent="0.2">
      <c r="A91" s="12" t="s">
        <v>105</v>
      </c>
    </row>
    <row r="92" spans="1:10" ht="18" hidden="1" customHeight="1" x14ac:dyDescent="0.2">
      <c r="A92" s="132" t="s">
        <v>106</v>
      </c>
    </row>
    <row r="93" spans="1:10" ht="18" hidden="1" customHeight="1" x14ac:dyDescent="0.2">
      <c r="A93" s="132"/>
    </row>
    <row r="94" spans="1:10" ht="19.5" hidden="1" customHeight="1" x14ac:dyDescent="0.2">
      <c r="A94" s="174" t="s">
        <v>167</v>
      </c>
      <c r="B94" s="175">
        <f>[3]UF!P95</f>
        <v>0</v>
      </c>
      <c r="C94" s="175"/>
      <c r="D94" s="175">
        <f>[3]UF!L95</f>
        <v>0</v>
      </c>
      <c r="E94" s="175">
        <f>[3]UF!E95</f>
        <v>0</v>
      </c>
      <c r="F94" s="175">
        <f>[3]UF!AD95</f>
        <v>0</v>
      </c>
      <c r="G94" s="175">
        <f>[3]UF!AA95</f>
        <v>0</v>
      </c>
      <c r="H94" s="175">
        <f>[3]UF!AB95</f>
        <v>0</v>
      </c>
      <c r="I94" s="175">
        <f>[3]UF!AF95</f>
        <v>0</v>
      </c>
      <c r="J94" s="175">
        <f>SUM(B94:I94)</f>
        <v>0</v>
      </c>
    </row>
    <row r="95" spans="1:10" ht="18" hidden="1" customHeight="1" x14ac:dyDescent="0.2">
      <c r="A95" s="134" t="s">
        <v>168</v>
      </c>
      <c r="B95" s="169">
        <f>SUM(B96:B97)</f>
        <v>0</v>
      </c>
      <c r="E95" s="169">
        <f>SUM(E96:E97)</f>
        <v>0</v>
      </c>
      <c r="G95" s="169">
        <f>SUM(G96:G97)</f>
        <v>0</v>
      </c>
      <c r="H95" s="169">
        <f>SUM(H96:H97)</f>
        <v>0</v>
      </c>
      <c r="J95" s="169">
        <f>SUM(J96:J97)</f>
        <v>0</v>
      </c>
    </row>
    <row r="96" spans="1:10" ht="18" hidden="1" customHeight="1" x14ac:dyDescent="0.2">
      <c r="A96" s="12" t="s">
        <v>213</v>
      </c>
      <c r="B96" s="169">
        <f>[3]UF!P97</f>
        <v>0</v>
      </c>
      <c r="E96" s="169">
        <f>[3]UF!E97</f>
        <v>0</v>
      </c>
      <c r="G96" s="169">
        <f>[3]UF!AA97</f>
        <v>0</v>
      </c>
      <c r="H96" s="169">
        <f>[3]UF!AB97</f>
        <v>0</v>
      </c>
      <c r="J96" s="169">
        <f>SUM(B96:I96)</f>
        <v>0</v>
      </c>
    </row>
    <row r="97" spans="1:10" ht="18" hidden="1" customHeight="1" x14ac:dyDescent="0.2">
      <c r="A97" s="12" t="s">
        <v>214</v>
      </c>
      <c r="B97" s="169">
        <f>[3]UF!P98</f>
        <v>0</v>
      </c>
      <c r="E97" s="169">
        <f>[3]UF!E98</f>
        <v>0</v>
      </c>
      <c r="G97" s="169">
        <f>[3]UF!AA98</f>
        <v>0</v>
      </c>
      <c r="H97" s="169">
        <f>[3]UF!AB98</f>
        <v>0</v>
      </c>
      <c r="J97" s="169">
        <f>SUM(B97:I97)</f>
        <v>0</v>
      </c>
    </row>
    <row r="98" spans="1:10" ht="18" hidden="1" customHeight="1" x14ac:dyDescent="0.2">
      <c r="A98" s="12" t="s">
        <v>215</v>
      </c>
      <c r="B98" s="169">
        <f>[3]UF!P99</f>
        <v>0</v>
      </c>
      <c r="E98" s="169">
        <f>[3]UF!E99</f>
        <v>0</v>
      </c>
      <c r="G98" s="169">
        <f>[3]UF!AA99</f>
        <v>0</v>
      </c>
      <c r="H98" s="169">
        <f>[3]UF!AB99</f>
        <v>0</v>
      </c>
      <c r="J98" s="169">
        <f>SUM(B98:I98)</f>
        <v>0</v>
      </c>
    </row>
    <row r="99" spans="1:10" s="180" customFormat="1" ht="38.25" customHeight="1" thickBot="1" x14ac:dyDescent="0.25">
      <c r="A99" s="262" t="s">
        <v>0</v>
      </c>
      <c r="B99" s="263">
        <f>SUM(B6:B12)+SUM(B15:B20)+SUM(B24:B26)+SUM(B29:B30)+SUM(B33:B49)+B95+B94+B98</f>
        <v>0</v>
      </c>
      <c r="C99" s="263">
        <f t="shared" ref="C99:J99" si="6">SUM(C6:C12)+SUM(C15:C20)+SUM(C24:C26)+SUM(C29:C30)+SUM(C33:C49)+C95+C94+C98</f>
        <v>0</v>
      </c>
      <c r="D99" s="263">
        <f t="shared" si="6"/>
        <v>0</v>
      </c>
      <c r="E99" s="263">
        <f t="shared" si="6"/>
        <v>0</v>
      </c>
      <c r="F99" s="263">
        <f t="shared" si="6"/>
        <v>0</v>
      </c>
      <c r="G99" s="263">
        <f t="shared" si="6"/>
        <v>0</v>
      </c>
      <c r="H99" s="263">
        <f t="shared" si="6"/>
        <v>77352</v>
      </c>
      <c r="I99" s="179">
        <f t="shared" si="6"/>
        <v>0</v>
      </c>
      <c r="J99" s="179">
        <f t="shared" si="6"/>
        <v>77352</v>
      </c>
    </row>
    <row r="100" spans="1:10" ht="18" customHeight="1" thickTop="1" x14ac:dyDescent="0.2">
      <c r="A100" s="181"/>
      <c r="B100" s="181" t="e">
        <f>#REF!-B99</f>
        <v>#REF!</v>
      </c>
      <c r="C100" s="181" t="e">
        <f>#REF!-C99</f>
        <v>#REF!</v>
      </c>
      <c r="D100" s="181" t="e">
        <f>#REF!-D99</f>
        <v>#REF!</v>
      </c>
      <c r="E100" s="181" t="e">
        <f>#REF!-E99</f>
        <v>#REF!</v>
      </c>
      <c r="F100" s="181"/>
      <c r="G100" s="181" t="e">
        <f>#REF!-G99</f>
        <v>#REF!</v>
      </c>
      <c r="H100" s="181"/>
      <c r="I100" s="181"/>
      <c r="J100" s="181" t="e">
        <f>#REF!-J99</f>
        <v>#REF!</v>
      </c>
    </row>
    <row r="101" spans="1:10" ht="18" customHeight="1" x14ac:dyDescent="0.2">
      <c r="A101" s="181"/>
      <c r="B101" s="181"/>
      <c r="D101" s="181"/>
      <c r="G101" s="181"/>
      <c r="H101" s="181"/>
    </row>
    <row r="102" spans="1:10" ht="18" customHeight="1" x14ac:dyDescent="0.2">
      <c r="A102" s="181"/>
      <c r="B102" s="181"/>
      <c r="D102" s="181"/>
      <c r="G102" s="181"/>
      <c r="H102" s="181"/>
    </row>
    <row r="103" spans="1:10" ht="18" customHeight="1" x14ac:dyDescent="0.2">
      <c r="A103" s="181"/>
      <c r="B103" s="181"/>
      <c r="D103" s="181"/>
      <c r="G103" s="181"/>
      <c r="H103" s="181"/>
    </row>
    <row r="104" spans="1:10" ht="18" customHeight="1" x14ac:dyDescent="0.2">
      <c r="A104" s="181"/>
      <c r="B104" s="181"/>
      <c r="D104" s="181"/>
      <c r="G104" s="181"/>
      <c r="H104" s="181"/>
    </row>
    <row r="105" spans="1:10" ht="18" customHeight="1" x14ac:dyDescent="0.2">
      <c r="A105" s="181"/>
      <c r="B105" s="181"/>
      <c r="D105" s="181"/>
      <c r="G105" s="181"/>
      <c r="H105" s="181"/>
    </row>
    <row r="106" spans="1:10" ht="18" customHeight="1" x14ac:dyDescent="0.2">
      <c r="A106" s="181"/>
      <c r="B106" s="181"/>
      <c r="D106" s="181"/>
      <c r="G106" s="181"/>
      <c r="H106" s="181"/>
    </row>
    <row r="107" spans="1:10" ht="18" customHeight="1" x14ac:dyDescent="0.2">
      <c r="A107" s="181"/>
      <c r="B107" s="181"/>
      <c r="D107" s="181"/>
      <c r="G107" s="181"/>
      <c r="H107" s="181"/>
    </row>
    <row r="108" spans="1:10" ht="18" customHeight="1" x14ac:dyDescent="0.2">
      <c r="A108" s="181"/>
      <c r="B108" s="181"/>
      <c r="D108" s="181"/>
      <c r="G108" s="181"/>
      <c r="H108" s="181"/>
    </row>
    <row r="109" spans="1:10" ht="18" customHeight="1" x14ac:dyDescent="0.2">
      <c r="A109" s="181"/>
      <c r="B109" s="181"/>
      <c r="D109" s="181"/>
      <c r="G109" s="181"/>
      <c r="H109" s="181"/>
    </row>
    <row r="110" spans="1:10" ht="18" customHeight="1" x14ac:dyDescent="0.2">
      <c r="A110" s="181"/>
      <c r="B110" s="181"/>
      <c r="D110" s="181"/>
      <c r="G110" s="181"/>
      <c r="H110" s="181"/>
    </row>
    <row r="111" spans="1:10" ht="18" customHeight="1" x14ac:dyDescent="0.2">
      <c r="A111" s="181"/>
      <c r="B111" s="181"/>
      <c r="D111" s="181"/>
      <c r="G111" s="181"/>
      <c r="H111" s="181"/>
    </row>
    <row r="112" spans="1:10" ht="18" customHeight="1" x14ac:dyDescent="0.2">
      <c r="A112" s="181"/>
      <c r="B112" s="181"/>
      <c r="D112" s="181"/>
      <c r="G112" s="181"/>
      <c r="H112" s="181"/>
    </row>
    <row r="113" spans="1:8" ht="18" customHeight="1" x14ac:dyDescent="0.2">
      <c r="A113" s="181"/>
      <c r="B113" s="181"/>
      <c r="D113" s="181"/>
      <c r="G113" s="181"/>
      <c r="H113" s="181"/>
    </row>
    <row r="114" spans="1:8" ht="18" customHeight="1" x14ac:dyDescent="0.2">
      <c r="A114" s="181"/>
      <c r="B114" s="181"/>
      <c r="D114" s="181"/>
      <c r="G114" s="181"/>
      <c r="H114" s="181"/>
    </row>
    <row r="115" spans="1:8" ht="18" customHeight="1" x14ac:dyDescent="0.2">
      <c r="A115" s="181"/>
      <c r="B115" s="181"/>
      <c r="D115" s="181"/>
      <c r="G115" s="181"/>
      <c r="H115" s="181"/>
    </row>
    <row r="116" spans="1:8" ht="18" customHeight="1" x14ac:dyDescent="0.2">
      <c r="A116" s="181"/>
      <c r="B116" s="181"/>
      <c r="D116" s="181"/>
      <c r="G116" s="181"/>
      <c r="H116" s="181"/>
    </row>
    <row r="117" spans="1:8" ht="18" customHeight="1" x14ac:dyDescent="0.2">
      <c r="A117" s="181"/>
      <c r="B117" s="181"/>
      <c r="D117" s="181"/>
      <c r="G117" s="181"/>
      <c r="H117" s="181"/>
    </row>
    <row r="118" spans="1:8" ht="18" customHeight="1" x14ac:dyDescent="0.2">
      <c r="A118" s="181"/>
      <c r="B118" s="181"/>
      <c r="D118" s="181"/>
      <c r="G118" s="181"/>
      <c r="H118" s="181"/>
    </row>
    <row r="119" spans="1:8" ht="18" customHeight="1" x14ac:dyDescent="0.2">
      <c r="A119" s="181"/>
      <c r="B119" s="181"/>
      <c r="D119" s="181"/>
      <c r="G119" s="181"/>
      <c r="H119" s="181"/>
    </row>
    <row r="120" spans="1:8" ht="18" customHeight="1" x14ac:dyDescent="0.2">
      <c r="A120" s="181"/>
      <c r="B120" s="181"/>
      <c r="D120" s="181"/>
      <c r="G120" s="181"/>
      <c r="H120" s="181"/>
    </row>
    <row r="121" spans="1:8" ht="18" customHeight="1" x14ac:dyDescent="0.2">
      <c r="A121" s="181"/>
      <c r="B121" s="181"/>
      <c r="D121" s="181"/>
      <c r="G121" s="181"/>
      <c r="H121" s="181"/>
    </row>
    <row r="122" spans="1:8" ht="18" customHeight="1" x14ac:dyDescent="0.2">
      <c r="A122" s="181"/>
      <c r="B122" s="181"/>
      <c r="D122" s="181"/>
      <c r="G122" s="181"/>
      <c r="H122" s="181"/>
    </row>
    <row r="123" spans="1:8" ht="18" customHeight="1" x14ac:dyDescent="0.2">
      <c r="A123" s="181"/>
      <c r="B123" s="181"/>
      <c r="D123" s="181"/>
      <c r="G123" s="181"/>
      <c r="H123" s="181"/>
    </row>
    <row r="124" spans="1:8" ht="18" customHeight="1" x14ac:dyDescent="0.2">
      <c r="A124" s="181"/>
      <c r="B124" s="181"/>
      <c r="D124" s="181"/>
      <c r="G124" s="181"/>
      <c r="H124" s="181"/>
    </row>
    <row r="125" spans="1:8" ht="18" customHeight="1" x14ac:dyDescent="0.2">
      <c r="A125" s="181"/>
      <c r="B125" s="181"/>
      <c r="D125" s="181"/>
      <c r="G125" s="181"/>
      <c r="H125" s="181"/>
    </row>
    <row r="126" spans="1:8" ht="18" customHeight="1" x14ac:dyDescent="0.2">
      <c r="A126" s="181"/>
      <c r="B126" s="181"/>
      <c r="D126" s="181"/>
      <c r="G126" s="181"/>
      <c r="H126" s="181"/>
    </row>
    <row r="127" spans="1:8" ht="18" customHeight="1" x14ac:dyDescent="0.2">
      <c r="A127" s="181"/>
      <c r="B127" s="181"/>
      <c r="D127" s="181"/>
      <c r="G127" s="181"/>
      <c r="H127" s="181"/>
    </row>
    <row r="128" spans="1:8" ht="18" customHeight="1" x14ac:dyDescent="0.2">
      <c r="A128" s="181"/>
      <c r="B128" s="181"/>
      <c r="D128" s="181"/>
      <c r="G128" s="181"/>
      <c r="H128" s="181"/>
    </row>
    <row r="129" spans="1:10" ht="18" customHeight="1" x14ac:dyDescent="0.2">
      <c r="A129" s="181"/>
      <c r="B129" s="181"/>
      <c r="D129" s="181"/>
      <c r="G129" s="181"/>
      <c r="H129" s="181"/>
    </row>
    <row r="130" spans="1:10" ht="18" customHeight="1" x14ac:dyDescent="0.2">
      <c r="A130" s="181"/>
      <c r="B130" s="181"/>
      <c r="D130" s="181"/>
      <c r="G130" s="181"/>
      <c r="H130" s="181"/>
    </row>
    <row r="131" spans="1:10" ht="18" customHeight="1" x14ac:dyDescent="0.2">
      <c r="A131" s="181"/>
      <c r="B131" s="181"/>
      <c r="D131" s="181"/>
      <c r="G131" s="181"/>
      <c r="H131" s="181"/>
    </row>
    <row r="132" spans="1:10" ht="18" customHeight="1" x14ac:dyDescent="0.2">
      <c r="A132" s="181"/>
      <c r="B132" s="181"/>
      <c r="D132" s="181"/>
      <c r="G132" s="181"/>
      <c r="H132" s="181"/>
    </row>
    <row r="133" spans="1:10" ht="18" customHeight="1" x14ac:dyDescent="0.2">
      <c r="A133" s="181"/>
      <c r="B133" s="181"/>
      <c r="D133" s="181"/>
      <c r="G133" s="181"/>
      <c r="H133" s="181"/>
    </row>
    <row r="134" spans="1:10" ht="18" customHeight="1" x14ac:dyDescent="0.2">
      <c r="A134" s="181"/>
      <c r="B134" s="181"/>
      <c r="D134" s="181"/>
      <c r="G134" s="181"/>
      <c r="H134" s="181"/>
    </row>
    <row r="135" spans="1:10" ht="18" customHeight="1" x14ac:dyDescent="0.2">
      <c r="A135" s="181"/>
      <c r="B135" s="181"/>
      <c r="D135" s="181"/>
      <c r="G135" s="181"/>
      <c r="H135" s="181"/>
    </row>
    <row r="136" spans="1:10" ht="18" customHeight="1" x14ac:dyDescent="0.2">
      <c r="A136" s="181"/>
      <c r="B136" s="181"/>
      <c r="D136" s="181"/>
      <c r="G136" s="181"/>
      <c r="H136" s="181"/>
    </row>
    <row r="137" spans="1:10" ht="18" customHeight="1" x14ac:dyDescent="0.2">
      <c r="A137" s="181"/>
      <c r="B137" s="181"/>
      <c r="D137" s="181"/>
      <c r="G137" s="181"/>
      <c r="H137" s="181"/>
    </row>
    <row r="138" spans="1:10" ht="18" customHeight="1" x14ac:dyDescent="0.2">
      <c r="A138" s="181"/>
      <c r="B138" s="181"/>
      <c r="D138" s="181"/>
      <c r="G138" s="181"/>
      <c r="H138" s="181"/>
    </row>
    <row r="139" spans="1:10" ht="18" customHeight="1" x14ac:dyDescent="0.2">
      <c r="A139" s="181"/>
      <c r="B139" s="181"/>
      <c r="D139" s="181"/>
      <c r="G139" s="181"/>
      <c r="H139" s="181"/>
    </row>
    <row r="140" spans="1:10" ht="18" customHeight="1" x14ac:dyDescent="0.2">
      <c r="A140" s="181"/>
      <c r="B140" s="181"/>
      <c r="D140" s="181"/>
      <c r="G140" s="181"/>
      <c r="H140" s="181"/>
    </row>
    <row r="141" spans="1:10" ht="18" customHeight="1" x14ac:dyDescent="0.2">
      <c r="A141" s="181"/>
      <c r="B141" s="181"/>
      <c r="D141" s="181"/>
      <c r="G141" s="181"/>
      <c r="H141" s="181"/>
    </row>
    <row r="142" spans="1:10" ht="18" customHeight="1" x14ac:dyDescent="0.2">
      <c r="A142" s="181"/>
      <c r="B142" s="181"/>
      <c r="D142" s="181"/>
      <c r="G142" s="181"/>
      <c r="H142" s="181"/>
    </row>
    <row r="143" spans="1:10" ht="18" customHeight="1" x14ac:dyDescent="0.2">
      <c r="A143" s="181"/>
      <c r="B143" s="181"/>
      <c r="D143" s="181"/>
      <c r="G143" s="181"/>
      <c r="H143" s="181"/>
      <c r="J143" s="169">
        <v>173</v>
      </c>
    </row>
    <row r="144" spans="1:10" ht="18" customHeight="1" x14ac:dyDescent="0.2">
      <c r="A144" s="181"/>
      <c r="B144" s="181"/>
      <c r="D144" s="181"/>
      <c r="G144" s="181"/>
      <c r="H144" s="181"/>
      <c r="J144" s="169">
        <f>+J88+J143</f>
        <v>173</v>
      </c>
    </row>
    <row r="145" spans="1:10" ht="18" customHeight="1" x14ac:dyDescent="0.2">
      <c r="A145" s="181"/>
      <c r="B145" s="181"/>
      <c r="D145" s="181"/>
      <c r="G145" s="181"/>
      <c r="H145" s="181"/>
      <c r="J145" s="169">
        <f>11472796-J144</f>
        <v>11472623</v>
      </c>
    </row>
    <row r="146" spans="1:10" ht="18" customHeight="1" x14ac:dyDescent="0.2">
      <c r="A146" s="181"/>
      <c r="B146" s="181"/>
      <c r="D146" s="181"/>
      <c r="G146" s="181"/>
      <c r="H146" s="181"/>
    </row>
    <row r="147" spans="1:10" ht="18" customHeight="1" x14ac:dyDescent="0.2">
      <c r="A147" s="181"/>
      <c r="B147" s="181"/>
      <c r="D147" s="181"/>
      <c r="G147" s="181"/>
      <c r="H147" s="181"/>
    </row>
    <row r="148" spans="1:10" ht="18" customHeight="1" x14ac:dyDescent="0.2">
      <c r="A148" s="181"/>
      <c r="B148" s="181"/>
      <c r="D148" s="181"/>
      <c r="G148" s="181"/>
      <c r="H148" s="181"/>
    </row>
    <row r="149" spans="1:10" ht="18" customHeight="1" x14ac:dyDescent="0.2">
      <c r="A149" s="181"/>
      <c r="B149" s="181"/>
      <c r="D149" s="181"/>
      <c r="G149" s="181"/>
      <c r="H149" s="181"/>
    </row>
    <row r="150" spans="1:10" ht="18" customHeight="1" x14ac:dyDescent="0.2">
      <c r="A150" s="181"/>
      <c r="B150" s="181"/>
      <c r="D150" s="181"/>
      <c r="G150" s="181"/>
      <c r="H150" s="181"/>
    </row>
    <row r="151" spans="1:10" ht="18" customHeight="1" x14ac:dyDescent="0.2">
      <c r="A151" s="181"/>
      <c r="B151" s="181"/>
      <c r="D151" s="181"/>
      <c r="G151" s="181"/>
      <c r="H151" s="181"/>
    </row>
    <row r="152" spans="1:10" ht="18" customHeight="1" x14ac:dyDescent="0.2">
      <c r="A152" s="181"/>
      <c r="B152" s="181"/>
      <c r="D152" s="181"/>
      <c r="G152" s="181"/>
      <c r="H152" s="181"/>
    </row>
    <row r="153" spans="1:10" ht="18" customHeight="1" x14ac:dyDescent="0.2">
      <c r="A153" s="181"/>
      <c r="B153" s="181"/>
      <c r="D153" s="181"/>
      <c r="G153" s="181"/>
      <c r="H153" s="181"/>
    </row>
    <row r="154" spans="1:10" ht="18" customHeight="1" x14ac:dyDescent="0.2">
      <c r="A154" s="181"/>
      <c r="B154" s="181"/>
      <c r="D154" s="181"/>
      <c r="G154" s="181"/>
      <c r="H154" s="181"/>
    </row>
    <row r="155" spans="1:10" ht="18" customHeight="1" x14ac:dyDescent="0.2">
      <c r="A155" s="181"/>
      <c r="B155" s="181"/>
      <c r="D155" s="181"/>
      <c r="G155" s="181"/>
      <c r="H155" s="181"/>
    </row>
    <row r="156" spans="1:10" ht="18" customHeight="1" x14ac:dyDescent="0.2">
      <c r="A156" s="181"/>
      <c r="B156" s="181"/>
      <c r="D156" s="181"/>
      <c r="G156" s="181"/>
      <c r="H156" s="181"/>
    </row>
    <row r="157" spans="1:10" x14ac:dyDescent="0.2">
      <c r="A157" s="181"/>
      <c r="B157" s="181"/>
      <c r="D157" s="181"/>
      <c r="G157" s="181"/>
      <c r="H157" s="181"/>
    </row>
    <row r="158" spans="1:10" x14ac:dyDescent="0.2">
      <c r="A158" s="181"/>
      <c r="B158" s="181"/>
      <c r="D158" s="181"/>
      <c r="G158" s="181"/>
      <c r="H158" s="181"/>
    </row>
    <row r="159" spans="1:10" x14ac:dyDescent="0.2">
      <c r="A159" s="181"/>
      <c r="B159" s="181"/>
      <c r="D159" s="181"/>
      <c r="G159" s="181"/>
      <c r="H159" s="181"/>
    </row>
    <row r="160" spans="1:10" x14ac:dyDescent="0.2">
      <c r="A160" s="181"/>
      <c r="B160" s="181"/>
      <c r="D160" s="181"/>
      <c r="G160" s="181"/>
      <c r="H160" s="181"/>
    </row>
  </sheetData>
  <printOptions gridLines="1"/>
  <pageMargins left="1.99" right="0.27" top="1.19" bottom="0.26" header="0.17" footer="0.17"/>
  <pageSetup paperSize="9"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SUM</vt:lpstr>
      <vt:lpstr>ByDept</vt:lpstr>
      <vt:lpstr>ProgramAdjustments</vt:lpstr>
      <vt:lpstr>AllSources</vt:lpstr>
      <vt:lpstr>SPFs-RA10924</vt:lpstr>
      <vt:lpstr>Automatic</vt:lpstr>
      <vt:lpstr>Continuing</vt:lpstr>
      <vt:lpstr>Unprogrammed</vt:lpstr>
      <vt:lpstr>AllSources!Print_Area</vt:lpstr>
      <vt:lpstr>Automatic!Print_Area</vt:lpstr>
      <vt:lpstr>ByDept!Print_Area</vt:lpstr>
      <vt:lpstr>Continuing!Print_Area</vt:lpstr>
      <vt:lpstr>ProgramAdjustments!Print_Area</vt:lpstr>
      <vt:lpstr>'SPFs-RA10924'!Print_Area</vt:lpstr>
      <vt:lpstr>SUM!Print_Area</vt:lpstr>
      <vt:lpstr>Unprogrammed!Print_Area</vt:lpstr>
      <vt:lpstr>AllSources!Print_Titles</vt:lpstr>
      <vt:lpstr>Automatic!Print_Titles</vt:lpstr>
      <vt:lpstr>ByDept!Print_Titles</vt:lpstr>
      <vt:lpstr>Continuing!Print_Titles</vt:lpstr>
      <vt:lpstr>ProgramAdjustments!Print_Titles</vt:lpstr>
      <vt:lpstr>'SPFs-RA10924'!Print_Titles</vt:lpstr>
      <vt:lpstr>Unprogrammed!Print_Titles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Regner</dc:creator>
  <cp:lastModifiedBy>Olivia Regner</cp:lastModifiedBy>
  <cp:lastPrinted>2017-06-06T00:30:41Z</cp:lastPrinted>
  <dcterms:created xsi:type="dcterms:W3CDTF">2017-06-02T08:39:41Z</dcterms:created>
  <dcterms:modified xsi:type="dcterms:W3CDTF">2017-06-06T00:31:23Z</dcterms:modified>
</cp:coreProperties>
</file>